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<sst xmlns="http://schemas.openxmlformats.org/spreadsheetml/2006/main" count="27" uniqueCount="27">
  <si>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Hasta 15 años</t>
  </si>
  <si>
    <t>6º trienio</t>
  </si>
  <si>
    <t>Mas de 15 años</t>
  </si>
  <si>
    <t>8º trienio</t>
  </si>
  <si>
    <t>Más de 20 años</t>
  </si>
  <si>
    <t>9º trienio</t>
  </si>
  <si>
    <t>Más de 25 años</t>
  </si>
  <si>
    <t>10º trienio</t>
  </si>
  <si>
    <t>Más de 30 años</t>
  </si>
  <si>
    <t>11º trienio</t>
  </si>
  <si>
    <t>12º trienio</t>
  </si>
  <si>
    <t>13º trienio</t>
  </si>
  <si>
    <t>14º trienio</t>
  </si>
  <si>
    <t>15º trienio</t>
  </si>
  <si>
    <t>TOTAL DÍAS</t>
  </si>
  <si>
    <t>fijo</t>
  </si>
  <si>
    <t>Total vacaciones + días</t>
  </si>
  <si>
    <t>Días hábiles de vacaciones</t>
  </si>
  <si>
    <t xml:space="preserve">Días por asuntos particulares </t>
  </si>
  <si>
    <t>http://www.modelines.com</t>
  </si>
  <si>
    <t>Introduzca fecha de  antigüedad</t>
  </si>
  <si>
    <t>Total antígúedad en años</t>
  </si>
  <si>
    <t>Fecha actual:</t>
  </si>
  <si>
    <t>CALCULO DE DÍAS DE VACACIONES Y DE ASUNTOS PARTICULARES EN FUNCIÓN DE LA ANTIGÜEDAD</t>
  </si>
  <si>
    <t>Días trabajados</t>
  </si>
  <si>
    <t>Meses trabajados</t>
  </si>
  <si>
    <t>TOTAL VACACIONES +DIAS POR VACACIONES + ASUNTOS PARTICULARES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</si>
</sst>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\-m\-yy;@"/>
    <numFmt numFmtId="166" formatCode="d\-m;@"/>
    <numFmt numFmtId="167" formatCode="yyyy"/>
    <numFmt numFmtId="168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0"/>
    </font>
    <font>
      <b/>
      <sz val="18"/>
      <color indexed="53"/>
      <name val="Arial"/>
      <family val="2"/>
    </font>
    <font>
      <sz val="10"/>
      <color indexed="53"/>
      <name val="Arial"/>
      <family val="2"/>
    </font>
    <font>
      <b/>
      <sz val="20"/>
      <color indexed="10"/>
      <name val="Arial"/>
      <family val="2"/>
    </font>
    <font>
      <sz val="8"/>
      <name val="Calibri"/>
      <family val="2"/>
    </font>
    <font>
      <b/>
      <i/>
      <sz val="11"/>
      <color indexed="8"/>
      <name val="Calibri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4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i/>
      <sz val="9"/>
      <color indexed="8"/>
      <name val="Arial"/>
      <family val="2"/>
    </font>
    <font>
      <b/>
      <i/>
      <sz val="9"/>
      <color indexed="8"/>
      <name val="Calibri"/>
      <family val="2"/>
    </font>
    <font>
      <sz val="11"/>
      <color indexed="4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63"/>
      <name val="Shruti"/>
      <family val="0"/>
    </font>
    <font>
      <b/>
      <sz val="11"/>
      <color indexed="60"/>
      <name val="Calibri"/>
      <family val="2"/>
    </font>
    <font>
      <b/>
      <i/>
      <sz val="9"/>
      <color indexed="60"/>
      <name val="Arial"/>
      <family val="2"/>
    </font>
    <font>
      <b/>
      <sz val="11"/>
      <color indexed="40"/>
      <name val="Calibri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F0"/>
      <name val="Calibri"/>
      <family val="2"/>
    </font>
    <font>
      <b/>
      <i/>
      <sz val="10"/>
      <color theme="1" tint="0.15000000596046448"/>
      <name val="Shruti"/>
      <family val="0"/>
    </font>
    <font>
      <sz val="10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9"/>
      <color theme="1"/>
      <name val="Arial"/>
      <family val="2"/>
    </font>
    <font>
      <b/>
      <i/>
      <sz val="9"/>
      <color theme="1"/>
      <name val="Calibri"/>
      <family val="2"/>
    </font>
    <font>
      <sz val="11"/>
      <color rgb="FF00B0F0"/>
      <name val="Calibri"/>
      <family val="2"/>
    </font>
    <font>
      <b/>
      <i/>
      <sz val="11"/>
      <color theme="9" tint="-0.4999699890613556"/>
      <name val="Calibri"/>
      <family val="2"/>
    </font>
    <font>
      <b/>
      <i/>
      <sz val="9"/>
      <color theme="5" tint="-0.24997000396251678"/>
      <name val="Arial"/>
      <family val="2"/>
    </font>
    <font>
      <b/>
      <sz val="11"/>
      <color rgb="FF00B0F0"/>
      <name val="Calibri"/>
      <family val="2"/>
    </font>
    <font>
      <b/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5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gray0625">
        <fgColor theme="0" tint="-0.04997999966144562"/>
        <bgColor theme="0"/>
      </patternFill>
    </fill>
    <fill>
      <patternFill patternType="gray0625">
        <fgColor theme="0" tint="-0.04997999966144562"/>
      </patternFill>
    </fill>
    <fill>
      <patternFill patternType="gray0625">
        <fgColor theme="0" tint="-0.04997999966144562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gray0625">
        <fgColor theme="0" tint="-0.04997999966144562"/>
        <bgColor theme="0" tint="-0.1499900072813034"/>
      </patternFill>
    </fill>
    <fill>
      <patternFill patternType="gray0625">
        <fgColor theme="0" tint="-0.04997999966144562"/>
        <bgColor theme="0" tint="-0.149959996342659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 tint="-0.04997999966144562"/>
        <bgColor theme="6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theme="0" tint="-0.24993999302387238"/>
      </right>
      <top style="medium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24993999302387238"/>
      </right>
      <top>
        <color indexed="63"/>
      </top>
      <bottom style="thin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n">
        <color indexed="21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24993999302387238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24993999302387238"/>
      </top>
      <bottom>
        <color indexed="63"/>
      </bottom>
    </border>
    <border>
      <left>
        <color indexed="63"/>
      </left>
      <right style="thick">
        <color theme="0" tint="-0.24993999302387238"/>
      </right>
      <top style="thick">
        <color theme="0" tint="-0.24993999302387238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ck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149959996342659"/>
      </bottom>
    </border>
    <border>
      <left>
        <color indexed="63"/>
      </left>
      <right style="thick">
        <color theme="0" tint="-0.24993999302387238"/>
      </right>
      <top>
        <color indexed="63"/>
      </top>
      <bottom style="thick">
        <color theme="0" tint="-0.149959996342659"/>
      </bottom>
    </border>
    <border>
      <left style="thick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ck">
        <color theme="0" tint="-0.24993999302387238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ck">
        <color theme="0" tint="-0.24993999302387238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 style="thick">
        <color theme="0" tint="-0.24993999302387238"/>
      </right>
      <top style="double">
        <color indexed="21"/>
      </top>
      <bottom style="thick">
        <color theme="0" tint="-0.24993999302387238"/>
      </bottom>
    </border>
    <border>
      <left style="thick">
        <color theme="0" tint="-0.24993999302387238"/>
      </left>
      <right>
        <color indexed="63"/>
      </right>
      <top>
        <color indexed="63"/>
      </top>
      <bottom style="thin">
        <color indexed="21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>
        <color theme="0" tint="-0.24993999302387238"/>
      </left>
      <right>
        <color indexed="63"/>
      </right>
      <top style="double">
        <color theme="0" tint="-0.24993999302387238"/>
      </top>
      <bottom>
        <color indexed="63"/>
      </bottom>
    </border>
    <border>
      <left>
        <color indexed="63"/>
      </left>
      <right style="double"/>
      <top style="double">
        <color theme="0" tint="-0.24993999302387238"/>
      </top>
      <bottom>
        <color indexed="63"/>
      </bottom>
    </border>
    <border>
      <left style="thick">
        <color theme="0" tint="-0.24993999302387238"/>
      </left>
      <right>
        <color indexed="63"/>
      </right>
      <top>
        <color indexed="63"/>
      </top>
      <bottom style="double">
        <color theme="0" tint="-0.24993999302387238"/>
      </bottom>
    </border>
    <border>
      <left>
        <color indexed="63"/>
      </left>
      <right style="double"/>
      <top>
        <color indexed="63"/>
      </top>
      <bottom style="double">
        <color theme="0" tint="-0.24993999302387238"/>
      </bottom>
    </border>
    <border>
      <left style="thick">
        <color theme="0" tint="-0.24993999302387238"/>
      </left>
      <right>
        <color indexed="63"/>
      </right>
      <top style="double">
        <color indexed="21"/>
      </top>
      <bottom style="thick">
        <color theme="0" tint="-0.24993999302387238"/>
      </bottom>
    </border>
    <border>
      <left style="double"/>
      <right style="thick">
        <color theme="0" tint="-0.24993999302387238"/>
      </right>
      <top style="double"/>
      <bottom>
        <color indexed="63"/>
      </bottom>
    </border>
    <border>
      <left style="double"/>
      <right style="thick">
        <color theme="0" tint="-0.24993999302387238"/>
      </right>
      <top>
        <color indexed="63"/>
      </top>
      <bottom style="double"/>
    </border>
    <border>
      <left style="thick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thick">
        <color theme="0" tint="-0.24993999302387238"/>
      </right>
      <top>
        <color indexed="63"/>
      </top>
      <bottom style="double">
        <color indexed="21"/>
      </bottom>
    </border>
    <border>
      <left style="thick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double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>
        <color indexed="21"/>
      </right>
      <top style="double"/>
      <bottom>
        <color indexed="63"/>
      </bottom>
    </border>
    <border>
      <left>
        <color indexed="63"/>
      </left>
      <right>
        <color indexed="63"/>
      </right>
      <top style="thick">
        <color theme="0" tint="-0.149959996342659"/>
      </top>
      <bottom>
        <color indexed="63"/>
      </bottom>
    </border>
    <border>
      <left>
        <color indexed="63"/>
      </left>
      <right style="thick">
        <color theme="0" tint="-0.24993999302387238"/>
      </right>
      <top style="thick">
        <color theme="0" tint="-0.149959996342659"/>
      </top>
      <bottom>
        <color indexed="63"/>
      </bottom>
    </border>
    <border>
      <left style="thick">
        <color theme="0" tint="-0.24993999302387238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 style="thick">
        <color theme="0" tint="-0.24993999302387238"/>
      </right>
      <top style="thick">
        <color indexed="21"/>
      </top>
      <bottom style="medium">
        <color indexed="21"/>
      </bottom>
    </border>
    <border>
      <left style="thick">
        <color indexed="21"/>
      </left>
      <right>
        <color indexed="63"/>
      </right>
      <top style="thin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double">
        <color indexed="21"/>
      </top>
      <bottom style="thick">
        <color theme="0" tint="-0.24993999302387238"/>
      </bottom>
    </border>
    <border>
      <left>
        <color indexed="63"/>
      </left>
      <right style="hair"/>
      <top style="double">
        <color indexed="21"/>
      </top>
      <bottom style="thick">
        <color theme="0" tint="-0.24993999302387238"/>
      </bottom>
    </border>
    <border>
      <left>
        <color indexed="63"/>
      </left>
      <right style="thick">
        <color theme="0" tint="-0.24993999302387238"/>
      </right>
      <top style="thin">
        <color indexed="21"/>
      </top>
      <bottom style="thick">
        <color indexed="21"/>
      </bottom>
    </border>
    <border>
      <left style="hair"/>
      <right>
        <color indexed="63"/>
      </right>
      <top style="double">
        <color indexed="21"/>
      </top>
      <bottom style="thick">
        <color theme="0" tint="-0.24993999302387238"/>
      </bottom>
    </border>
    <border>
      <left>
        <color indexed="63"/>
      </left>
      <right style="thick">
        <color indexed="21"/>
      </right>
      <top style="thin">
        <color indexed="21"/>
      </top>
      <bottom style="thick">
        <color indexed="2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32" fillId="35" borderId="0" xfId="0" applyFont="1" applyFill="1" applyAlignment="1">
      <alignment/>
    </xf>
    <xf numFmtId="0" fontId="64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vertical="center" wrapText="1"/>
    </xf>
    <xf numFmtId="2" fontId="0" fillId="35" borderId="0" xfId="0" applyNumberForma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5" fillId="35" borderId="0" xfId="0" applyFont="1" applyFill="1" applyBorder="1" applyAlignment="1">
      <alignment horizontal="center" vertical="center" wrapText="1"/>
    </xf>
    <xf numFmtId="0" fontId="32" fillId="36" borderId="12" xfId="0" applyNumberFormat="1" applyFont="1" applyFill="1" applyBorder="1" applyAlignment="1" applyProtection="1">
      <alignment horizontal="center" wrapText="1"/>
      <protection locked="0"/>
    </xf>
    <xf numFmtId="1" fontId="13" fillId="36" borderId="13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Border="1" applyAlignment="1">
      <alignment horizontal="center" vertical="center"/>
    </xf>
    <xf numFmtId="0" fontId="32" fillId="36" borderId="14" xfId="0" applyNumberFormat="1" applyFont="1" applyFill="1" applyBorder="1" applyAlignment="1">
      <alignment horizontal="center" wrapText="1"/>
    </xf>
    <xf numFmtId="1" fontId="13" fillId="36" borderId="11" xfId="0" applyNumberFormat="1" applyFont="1" applyFill="1" applyBorder="1" applyAlignment="1">
      <alignment horizontal="center" vertical="center"/>
    </xf>
    <xf numFmtId="1" fontId="13" fillId="36" borderId="15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Alignment="1">
      <alignment/>
    </xf>
    <xf numFmtId="0" fontId="32" fillId="36" borderId="16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53" fillId="35" borderId="0" xfId="45" applyFill="1" applyBorder="1" applyAlignment="1" applyProtection="1">
      <alignment/>
      <protection/>
    </xf>
    <xf numFmtId="0" fontId="0" fillId="35" borderId="0" xfId="0" applyFill="1" applyBorder="1" applyAlignment="1">
      <alignment horizontal="center"/>
    </xf>
    <xf numFmtId="0" fontId="6" fillId="35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35" fillId="36" borderId="10" xfId="0" applyFont="1" applyFill="1" applyBorder="1" applyAlignment="1" applyProtection="1">
      <alignment horizontal="left" vertical="center" wrapText="1"/>
      <protection locked="0"/>
    </xf>
    <xf numFmtId="0" fontId="63" fillId="36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65" fillId="37" borderId="18" xfId="0" applyFon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 locked="0"/>
    </xf>
    <xf numFmtId="0" fontId="12" fillId="36" borderId="24" xfId="0" applyFont="1" applyFill="1" applyBorder="1" applyAlignment="1" applyProtection="1">
      <alignment/>
      <protection locked="0"/>
    </xf>
    <xf numFmtId="0" fontId="66" fillId="36" borderId="25" xfId="0" applyFont="1" applyFill="1" applyBorder="1" applyAlignment="1" applyProtection="1">
      <alignment/>
      <protection locked="0"/>
    </xf>
    <xf numFmtId="0" fontId="35" fillId="36" borderId="26" xfId="0" applyFont="1" applyFill="1" applyBorder="1" applyAlignment="1" applyProtection="1">
      <alignment horizontal="left" vertical="center" wrapText="1"/>
      <protection locked="0"/>
    </xf>
    <xf numFmtId="0" fontId="63" fillId="36" borderId="27" xfId="0" applyFont="1" applyFill="1" applyBorder="1" applyAlignment="1" applyProtection="1">
      <alignment horizontal="left" vertical="center" wrapText="1"/>
      <protection locked="0"/>
    </xf>
    <xf numFmtId="0" fontId="12" fillId="36" borderId="28" xfId="0" applyFont="1" applyFill="1" applyBorder="1" applyAlignment="1" applyProtection="1">
      <alignment/>
      <protection locked="0"/>
    </xf>
    <xf numFmtId="0" fontId="66" fillId="36" borderId="29" xfId="0" applyFont="1" applyFill="1" applyBorder="1" applyAlignment="1" applyProtection="1">
      <alignment/>
      <protection locked="0"/>
    </xf>
    <xf numFmtId="14" fontId="67" fillId="36" borderId="30" xfId="0" applyNumberFormat="1" applyFont="1" applyFill="1" applyBorder="1" applyAlignment="1" applyProtection="1">
      <alignment vertical="center" wrapText="1"/>
      <protection locked="0"/>
    </xf>
    <xf numFmtId="0" fontId="12" fillId="36" borderId="17" xfId="0" applyFont="1" applyFill="1" applyBorder="1" applyAlignment="1" applyProtection="1">
      <alignment/>
      <protection locked="0"/>
    </xf>
    <xf numFmtId="0" fontId="66" fillId="36" borderId="0" xfId="0" applyFont="1" applyFill="1" applyBorder="1" applyAlignment="1" applyProtection="1">
      <alignment/>
      <protection locked="0"/>
    </xf>
    <xf numFmtId="0" fontId="53" fillId="35" borderId="19" xfId="45" applyFill="1" applyBorder="1" applyAlignment="1" applyProtection="1">
      <alignment vertical="top" wrapText="1"/>
      <protection/>
    </xf>
    <xf numFmtId="0" fontId="68" fillId="37" borderId="31" xfId="0" applyFont="1" applyFill="1" applyBorder="1" applyAlignment="1" applyProtection="1">
      <alignment horizontal="right" vertical="center" wrapText="1"/>
      <protection locked="0"/>
    </xf>
    <xf numFmtId="0" fontId="69" fillId="37" borderId="32" xfId="0" applyFont="1" applyFill="1" applyBorder="1" applyAlignment="1" applyProtection="1">
      <alignment horizontal="right" vertical="center" wrapText="1"/>
      <protection locked="0"/>
    </xf>
    <xf numFmtId="0" fontId="70" fillId="37" borderId="33" xfId="0" applyFont="1" applyFill="1" applyBorder="1" applyAlignment="1">
      <alignment horizontal="center" vertical="center" wrapText="1"/>
    </xf>
    <xf numFmtId="0" fontId="35" fillId="36" borderId="34" xfId="0" applyFont="1" applyFill="1" applyBorder="1" applyAlignment="1" applyProtection="1">
      <alignment horizontal="left" vertical="center" wrapText="1"/>
      <protection locked="0"/>
    </xf>
    <xf numFmtId="0" fontId="63" fillId="36" borderId="25" xfId="0" applyFont="1" applyFill="1" applyBorder="1" applyAlignment="1" applyProtection="1">
      <alignment horizontal="left" vertical="center" wrapText="1"/>
      <protection locked="0"/>
    </xf>
    <xf numFmtId="0" fontId="11" fillId="35" borderId="0" xfId="0" applyFont="1" applyFill="1" applyBorder="1" applyAlignment="1">
      <alignment vertical="center"/>
    </xf>
    <xf numFmtId="0" fontId="0" fillId="0" borderId="14" xfId="0" applyBorder="1" applyAlignment="1">
      <alignment wrapText="1"/>
    </xf>
    <xf numFmtId="0" fontId="0" fillId="38" borderId="0" xfId="0" applyFill="1" applyAlignment="1">
      <alignment/>
    </xf>
    <xf numFmtId="14" fontId="67" fillId="36" borderId="35" xfId="0" applyNumberFormat="1" applyFont="1" applyFill="1" applyBorder="1" applyAlignment="1" applyProtection="1">
      <alignment vertical="center" wrapText="1"/>
      <protection locked="0"/>
    </xf>
    <xf numFmtId="0" fontId="71" fillId="39" borderId="36" xfId="0" applyFont="1" applyFill="1" applyBorder="1" applyAlignment="1" applyProtection="1">
      <alignment horizontal="right" vertical="center" wrapText="1"/>
      <protection locked="0"/>
    </xf>
    <xf numFmtId="0" fontId="71" fillId="39" borderId="37" xfId="0" applyFont="1" applyFill="1" applyBorder="1" applyAlignment="1" applyProtection="1">
      <alignment horizontal="right" vertical="center" wrapText="1"/>
      <protection locked="0"/>
    </xf>
    <xf numFmtId="0" fontId="71" fillId="39" borderId="38" xfId="0" applyFont="1" applyFill="1" applyBorder="1" applyAlignment="1" applyProtection="1">
      <alignment horizontal="right" vertical="center" wrapText="1"/>
      <protection locked="0"/>
    </xf>
    <xf numFmtId="0" fontId="71" fillId="39" borderId="39" xfId="0" applyFont="1" applyFill="1" applyBorder="1" applyAlignment="1" applyProtection="1">
      <alignment horizontal="right" vertical="center" wrapText="1"/>
      <protection locked="0"/>
    </xf>
    <xf numFmtId="0" fontId="71" fillId="40" borderId="40" xfId="0" applyFont="1" applyFill="1" applyBorder="1" applyAlignment="1">
      <alignment horizontal="right" vertical="center" wrapText="1"/>
    </xf>
    <xf numFmtId="0" fontId="71" fillId="40" borderId="41" xfId="0" applyFont="1" applyFill="1" applyBorder="1" applyAlignment="1">
      <alignment horizontal="right" vertical="center" wrapText="1"/>
    </xf>
    <xf numFmtId="0" fontId="71" fillId="40" borderId="42" xfId="0" applyFont="1" applyFill="1" applyBorder="1" applyAlignment="1">
      <alignment horizontal="right" vertical="center" wrapText="1"/>
    </xf>
    <xf numFmtId="0" fontId="71" fillId="40" borderId="43" xfId="0" applyFont="1" applyFill="1" applyBorder="1" applyAlignment="1">
      <alignment horizontal="right" vertical="center" wrapText="1"/>
    </xf>
    <xf numFmtId="0" fontId="72" fillId="37" borderId="44" xfId="0" applyFont="1" applyFill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>
      <alignment horizontal="center" wrapText="1"/>
    </xf>
    <xf numFmtId="0" fontId="70" fillId="0" borderId="25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3" fontId="70" fillId="0" borderId="24" xfId="0" applyNumberFormat="1" applyFont="1" applyBorder="1" applyAlignment="1">
      <alignment horizontal="center" wrapText="1"/>
    </xf>
    <xf numFmtId="3" fontId="70" fillId="0" borderId="25" xfId="0" applyNumberFormat="1" applyFont="1" applyBorder="1" applyAlignment="1">
      <alignment wrapText="1"/>
    </xf>
    <xf numFmtId="3" fontId="70" fillId="0" borderId="16" xfId="0" applyNumberFormat="1" applyFont="1" applyBorder="1" applyAlignment="1">
      <alignment wrapText="1"/>
    </xf>
    <xf numFmtId="0" fontId="73" fillId="36" borderId="45" xfId="0" applyFont="1" applyFill="1" applyBorder="1" applyAlignment="1">
      <alignment horizontal="center" vertical="center" wrapText="1"/>
    </xf>
    <xf numFmtId="0" fontId="0" fillId="36" borderId="46" xfId="0" applyFont="1" applyFill="1" applyBorder="1" applyAlignment="1">
      <alignment horizontal="center" vertical="center" wrapText="1"/>
    </xf>
    <xf numFmtId="0" fontId="0" fillId="38" borderId="17" xfId="0" applyFill="1" applyBorder="1" applyAlignment="1">
      <alignment wrapText="1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wrapText="1"/>
    </xf>
    <xf numFmtId="0" fontId="0" fillId="38" borderId="47" xfId="0" applyFill="1" applyBorder="1" applyAlignment="1">
      <alignment wrapText="1"/>
    </xf>
    <xf numFmtId="0" fontId="0" fillId="38" borderId="48" xfId="0" applyFill="1" applyBorder="1" applyAlignment="1">
      <alignment wrapText="1"/>
    </xf>
    <xf numFmtId="0" fontId="0" fillId="38" borderId="49" xfId="0" applyFill="1" applyBorder="1" applyAlignment="1">
      <alignment wrapText="1"/>
    </xf>
    <xf numFmtId="0" fontId="74" fillId="41" borderId="50" xfId="0" applyFont="1" applyFill="1" applyBorder="1" applyAlignment="1" applyProtection="1">
      <alignment horizontal="center" wrapText="1"/>
      <protection locked="0"/>
    </xf>
    <xf numFmtId="0" fontId="74" fillId="41" borderId="51" xfId="0" applyFont="1" applyFill="1" applyBorder="1" applyAlignment="1" applyProtection="1">
      <alignment horizontal="center" wrapText="1"/>
      <protection locked="0"/>
    </xf>
    <xf numFmtId="0" fontId="74" fillId="41" borderId="52" xfId="0" applyFont="1" applyFill="1" applyBorder="1" applyAlignment="1" applyProtection="1">
      <alignment horizontal="center" wrapText="1"/>
      <protection locked="0"/>
    </xf>
    <xf numFmtId="1" fontId="74" fillId="41" borderId="53" xfId="0" applyNumberFormat="1" applyFont="1" applyFill="1" applyBorder="1" applyAlignment="1" applyProtection="1">
      <alignment horizontal="center" wrapText="1"/>
      <protection locked="0"/>
    </xf>
    <xf numFmtId="0" fontId="74" fillId="41" borderId="54" xfId="0" applyFont="1" applyFill="1" applyBorder="1" applyAlignment="1" applyProtection="1">
      <alignment wrapText="1"/>
      <protection locked="0"/>
    </xf>
    <xf numFmtId="0" fontId="74" fillId="41" borderId="55" xfId="0" applyFont="1" applyFill="1" applyBorder="1" applyAlignment="1" applyProtection="1">
      <alignment wrapText="1"/>
      <protection locked="0"/>
    </xf>
    <xf numFmtId="168" fontId="45" fillId="42" borderId="56" xfId="0" applyNumberFormat="1" applyFont="1" applyFill="1" applyBorder="1" applyAlignment="1">
      <alignment horizontal="left" wrapText="1"/>
    </xf>
    <xf numFmtId="0" fontId="69" fillId="25" borderId="57" xfId="0" applyFont="1" applyFill="1" applyBorder="1" applyAlignment="1">
      <alignment horizontal="left" wrapText="1"/>
    </xf>
    <xf numFmtId="0" fontId="75" fillId="42" borderId="0" xfId="0" applyFont="1" applyFill="1" applyBorder="1" applyAlignment="1">
      <alignment/>
    </xf>
    <xf numFmtId="0" fontId="76" fillId="39" borderId="58" xfId="0" applyFont="1" applyFill="1" applyBorder="1" applyAlignment="1" applyProtection="1">
      <alignment horizontal="center" vertical="center" wrapText="1"/>
      <protection locked="0"/>
    </xf>
    <xf numFmtId="0" fontId="76" fillId="39" borderId="59" xfId="0" applyFont="1" applyFill="1" applyBorder="1" applyAlignment="1" applyProtection="1">
      <alignment horizontal="center" vertical="center" wrapText="1"/>
      <protection locked="0"/>
    </xf>
    <xf numFmtId="0" fontId="76" fillId="39" borderId="60" xfId="0" applyFont="1" applyFill="1" applyBorder="1" applyAlignment="1" applyProtection="1">
      <alignment horizontal="center" vertical="center" wrapText="1"/>
      <protection locked="0"/>
    </xf>
    <xf numFmtId="0" fontId="74" fillId="39" borderId="61" xfId="0" applyFont="1" applyFill="1" applyBorder="1" applyAlignment="1" applyProtection="1">
      <alignment horizontal="center" vertical="center" wrapText="1"/>
      <protection locked="0"/>
    </xf>
    <xf numFmtId="0" fontId="74" fillId="39" borderId="62" xfId="0" applyFont="1" applyFill="1" applyBorder="1" applyAlignment="1" applyProtection="1">
      <alignment horizontal="center" vertical="center" wrapText="1"/>
      <protection locked="0"/>
    </xf>
    <xf numFmtId="0" fontId="74" fillId="39" borderId="63" xfId="0" applyFont="1" applyFill="1" applyBorder="1" applyAlignment="1" applyProtection="1">
      <alignment horizontal="center" vertical="center" wrapText="1"/>
      <protection locked="0"/>
    </xf>
    <xf numFmtId="0" fontId="76" fillId="37" borderId="64" xfId="0" applyFont="1" applyFill="1" applyBorder="1" applyAlignment="1" applyProtection="1">
      <alignment horizontal="right" vertical="center" wrapText="1"/>
      <protection locked="0"/>
    </xf>
    <xf numFmtId="0" fontId="76" fillId="36" borderId="32" xfId="0" applyFont="1" applyFill="1" applyBorder="1" applyAlignment="1" applyProtection="1">
      <alignment horizontal="right" vertical="center" wrapText="1"/>
      <protection locked="0"/>
    </xf>
    <xf numFmtId="0" fontId="74" fillId="0" borderId="65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1" fontId="73" fillId="37" borderId="67" xfId="0" applyNumberFormat="1" applyFont="1" applyFill="1" applyBorder="1" applyAlignment="1">
      <alignment horizontal="center" vertical="center"/>
    </xf>
    <xf numFmtId="0" fontId="73" fillId="37" borderId="68" xfId="0" applyFont="1" applyFill="1" applyBorder="1" applyAlignment="1">
      <alignment horizontal="center" vertical="center" wrapText="1"/>
    </xf>
    <xf numFmtId="1" fontId="73" fillId="37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hyperlink" Target="http://www.modeline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1" max="1" width="9.7109375" style="0" customWidth="1"/>
    <col min="2" max="2" width="6.7109375" style="0" customWidth="1"/>
    <col min="5" max="5" width="11.57421875" style="0" bestFit="1" customWidth="1"/>
    <col min="8" max="8" width="7.28125" style="0" customWidth="1"/>
    <col min="9" max="9" width="12.421875" style="0" customWidth="1"/>
    <col min="10" max="10" width="11.421875" style="5" customWidth="1"/>
    <col min="11" max="11" width="18.421875" style="5" customWidth="1"/>
    <col min="12" max="12" width="6.7109375" style="6" customWidth="1"/>
    <col min="13" max="13" width="11.421875" style="7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9"/>
      <c r="K1" s="9"/>
      <c r="L1" s="10"/>
      <c r="M1" s="11"/>
    </row>
    <row r="2" spans="1:13" ht="12.75" customHeight="1" thickBot="1">
      <c r="A2" s="1"/>
      <c r="B2" s="12"/>
      <c r="C2" s="12"/>
      <c r="D2" s="12"/>
      <c r="E2" s="12"/>
      <c r="F2" s="12"/>
      <c r="G2" s="12"/>
      <c r="H2" s="12"/>
      <c r="I2" s="12"/>
      <c r="J2" s="13"/>
      <c r="K2" s="13"/>
      <c r="L2" s="14"/>
      <c r="M2" s="4"/>
    </row>
    <row r="3" spans="1:13" ht="15.75" customHeight="1" thickTop="1">
      <c r="A3" s="1"/>
      <c r="B3" s="12"/>
      <c r="C3" s="49" t="s">
        <v>23</v>
      </c>
      <c r="D3" s="50"/>
      <c r="E3" s="50"/>
      <c r="F3" s="50"/>
      <c r="G3" s="50"/>
      <c r="H3" s="50"/>
      <c r="I3" s="50"/>
      <c r="J3" s="50"/>
      <c r="K3" s="51"/>
      <c r="L3" s="14"/>
      <c r="M3" s="4"/>
    </row>
    <row r="4" spans="1:13" ht="20.25" customHeight="1" thickBot="1">
      <c r="A4" s="1"/>
      <c r="B4" s="12"/>
      <c r="C4" s="52"/>
      <c r="D4" s="53"/>
      <c r="E4" s="53"/>
      <c r="F4" s="53"/>
      <c r="G4" s="53"/>
      <c r="H4" s="53"/>
      <c r="I4" s="53"/>
      <c r="J4" s="53"/>
      <c r="K4" s="54"/>
      <c r="L4" s="14"/>
      <c r="M4" s="4"/>
    </row>
    <row r="5" spans="1:13" ht="16.5" thickBot="1" thickTop="1">
      <c r="A5" s="1"/>
      <c r="B5" s="12"/>
      <c r="C5" s="15"/>
      <c r="D5" s="16"/>
      <c r="E5" s="16"/>
      <c r="F5" s="100" t="s">
        <v>24</v>
      </c>
      <c r="G5" s="101"/>
      <c r="H5" s="102"/>
      <c r="I5" s="105" t="s">
        <v>22</v>
      </c>
      <c r="J5" s="103">
        <f ca="1">TODAY()</f>
        <v>39857</v>
      </c>
      <c r="K5" s="104"/>
      <c r="L5" s="13"/>
      <c r="M5" s="4"/>
    </row>
    <row r="6" spans="1:13" ht="14.25" customHeight="1" thickTop="1">
      <c r="A6" s="1"/>
      <c r="B6" s="17"/>
      <c r="C6" s="78" t="s">
        <v>20</v>
      </c>
      <c r="D6" s="79"/>
      <c r="E6" s="61">
        <v>31172</v>
      </c>
      <c r="F6" s="86">
        <f>J5-E6</f>
        <v>8685</v>
      </c>
      <c r="G6" s="87"/>
      <c r="H6" s="88"/>
      <c r="I6" s="74" t="s">
        <v>21</v>
      </c>
      <c r="J6" s="75"/>
      <c r="K6" s="89">
        <f ca="1">DATEDIF(E6,TODAY(),"Y")</f>
        <v>23</v>
      </c>
      <c r="L6" s="18"/>
      <c r="M6" s="4"/>
    </row>
    <row r="7" spans="1:13" ht="15.75" thickBot="1">
      <c r="A7" s="1"/>
      <c r="B7" s="17"/>
      <c r="C7" s="80"/>
      <c r="D7" s="81"/>
      <c r="E7" s="73"/>
      <c r="F7" s="70"/>
      <c r="G7" s="72"/>
      <c r="H7" s="72"/>
      <c r="I7" s="76"/>
      <c r="J7" s="77"/>
      <c r="K7" s="90"/>
      <c r="L7" s="20"/>
      <c r="M7" s="4"/>
    </row>
    <row r="8" spans="1:13" ht="9.75" customHeight="1" thickBot="1" thickTop="1">
      <c r="A8" s="1"/>
      <c r="B8" s="17"/>
      <c r="C8" s="21"/>
      <c r="D8" s="22"/>
      <c r="E8" s="19"/>
      <c r="F8" s="72"/>
      <c r="G8" s="72"/>
      <c r="H8" s="72"/>
      <c r="I8" s="42"/>
      <c r="J8" s="23"/>
      <c r="K8" s="24"/>
      <c r="L8" s="25"/>
      <c r="M8" s="4"/>
    </row>
    <row r="9" spans="1:13" ht="17.25" customHeight="1" thickBot="1" thickTop="1">
      <c r="A9" s="1"/>
      <c r="B9" s="26"/>
      <c r="C9" s="106" t="s">
        <v>18</v>
      </c>
      <c r="D9" s="107"/>
      <c r="E9" s="108"/>
      <c r="F9" s="48"/>
      <c r="G9" s="47"/>
      <c r="H9" s="71"/>
      <c r="I9" s="109" t="s">
        <v>17</v>
      </c>
      <c r="J9" s="110"/>
      <c r="K9" s="111"/>
      <c r="L9" s="27"/>
      <c r="M9" s="4"/>
    </row>
    <row r="10" spans="1:13" ht="15.75" thickTop="1">
      <c r="A10" s="1"/>
      <c r="B10" s="26"/>
      <c r="C10" s="57" t="s">
        <v>15</v>
      </c>
      <c r="D10" s="58"/>
      <c r="E10" s="28">
        <v>9</v>
      </c>
      <c r="F10" s="97" t="s">
        <v>25</v>
      </c>
      <c r="G10" s="98"/>
      <c r="H10" s="99"/>
      <c r="I10" s="59" t="s">
        <v>0</v>
      </c>
      <c r="J10" s="60"/>
      <c r="K10" s="29" t="str">
        <f>IF(K6&gt;0,"22")</f>
        <v>22</v>
      </c>
      <c r="L10" s="30"/>
      <c r="M10" s="4"/>
    </row>
    <row r="11" spans="1:13" ht="15">
      <c r="A11" s="1"/>
      <c r="B11" s="26"/>
      <c r="C11" s="45" t="s">
        <v>1</v>
      </c>
      <c r="D11" s="46"/>
      <c r="E11" s="31" t="str">
        <f>IF(K6&gt;=18,"2","0")</f>
        <v>2</v>
      </c>
      <c r="F11" s="83">
        <f ca="1">DATEDIF(E6,TODAY(),"M")</f>
        <v>285</v>
      </c>
      <c r="G11" s="84"/>
      <c r="H11" s="85"/>
      <c r="I11" s="62" t="s">
        <v>2</v>
      </c>
      <c r="J11" s="63"/>
      <c r="K11" s="32" t="str">
        <f>IF(K6&gt;15,"1","0")</f>
        <v>1</v>
      </c>
      <c r="L11" s="30"/>
      <c r="M11" s="4"/>
    </row>
    <row r="12" spans="1:13" ht="15">
      <c r="A12" s="1"/>
      <c r="B12" s="26"/>
      <c r="C12" s="45" t="s">
        <v>3</v>
      </c>
      <c r="D12" s="46"/>
      <c r="E12" s="31" t="str">
        <f>IF(K6&gt;=24,"1","0")</f>
        <v>0</v>
      </c>
      <c r="F12" s="72"/>
      <c r="G12" s="72"/>
      <c r="H12" s="72"/>
      <c r="I12" s="62" t="s">
        <v>4</v>
      </c>
      <c r="J12" s="63"/>
      <c r="K12" s="32" t="str">
        <f>IF(K6&gt;20,"1","0")</f>
        <v>1</v>
      </c>
      <c r="L12" s="30"/>
      <c r="M12" s="4"/>
    </row>
    <row r="13" spans="1:13" ht="15">
      <c r="A13" s="1"/>
      <c r="B13" s="26"/>
      <c r="C13" s="45" t="s">
        <v>5</v>
      </c>
      <c r="D13" s="46"/>
      <c r="E13" s="31" t="str">
        <f>IF(K6&gt;=27,"1","0")</f>
        <v>0</v>
      </c>
      <c r="F13" s="72"/>
      <c r="G13" s="72"/>
      <c r="H13" s="72"/>
      <c r="I13" s="62" t="s">
        <v>6</v>
      </c>
      <c r="J13" s="63"/>
      <c r="K13" s="32" t="str">
        <f>IF(K6&gt;25,"1","0")</f>
        <v>0</v>
      </c>
      <c r="L13" s="30"/>
      <c r="M13" s="4"/>
    </row>
    <row r="14" spans="1:13" ht="15">
      <c r="A14" s="1"/>
      <c r="B14" s="26"/>
      <c r="C14" s="45" t="s">
        <v>7</v>
      </c>
      <c r="D14" s="46"/>
      <c r="E14" s="31" t="str">
        <f>IF(K6&gt;=30,"1","0")</f>
        <v>0</v>
      </c>
      <c r="F14" s="43"/>
      <c r="G14" s="92"/>
      <c r="H14" s="92"/>
      <c r="I14" s="55" t="s">
        <v>8</v>
      </c>
      <c r="J14" s="56"/>
      <c r="K14" s="33" t="str">
        <f>IF(K6&gt;30,"1","0")</f>
        <v>0</v>
      </c>
      <c r="L14" s="30"/>
      <c r="M14" s="4"/>
    </row>
    <row r="15" spans="1:13" ht="20.25" customHeight="1" thickBot="1">
      <c r="A15" s="1"/>
      <c r="B15" s="26"/>
      <c r="C15" s="45" t="s">
        <v>9</v>
      </c>
      <c r="D15" s="46"/>
      <c r="E15" s="31" t="str">
        <f>IF(K6&gt;=33,"1","0")</f>
        <v>0</v>
      </c>
      <c r="F15" s="44"/>
      <c r="G15" s="92"/>
      <c r="H15" s="92"/>
      <c r="I15" s="112" t="s">
        <v>16</v>
      </c>
      <c r="J15" s="113"/>
      <c r="K15" s="116">
        <f>K10+K11+K12+K13+K14</f>
        <v>24</v>
      </c>
      <c r="L15" s="34"/>
      <c r="M15" s="4"/>
    </row>
    <row r="16" spans="1:13" ht="15.75" thickTop="1">
      <c r="A16" s="1"/>
      <c r="B16" s="26"/>
      <c r="C16" s="45" t="s">
        <v>10</v>
      </c>
      <c r="D16" s="46"/>
      <c r="E16" s="31" t="str">
        <f>IF(K6&gt;=36,"1","0")</f>
        <v>0</v>
      </c>
      <c r="F16" s="91"/>
      <c r="G16" s="92"/>
      <c r="H16" s="92"/>
      <c r="I16" s="92"/>
      <c r="J16" s="92"/>
      <c r="K16" s="93"/>
      <c r="L16" s="35"/>
      <c r="M16" s="4"/>
    </row>
    <row r="17" spans="1:13" ht="15">
      <c r="A17" s="1"/>
      <c r="B17" s="26"/>
      <c r="C17" s="45" t="s">
        <v>11</v>
      </c>
      <c r="D17" s="46"/>
      <c r="E17" s="31" t="str">
        <f>IF(K6&gt;=39,"1","0")</f>
        <v>0</v>
      </c>
      <c r="F17" s="91"/>
      <c r="G17" s="92"/>
      <c r="H17" s="92"/>
      <c r="I17" s="92"/>
      <c r="J17" s="92"/>
      <c r="K17" s="93"/>
      <c r="L17" s="13"/>
      <c r="M17" s="4"/>
    </row>
    <row r="18" spans="1:13" ht="15">
      <c r="A18" s="1"/>
      <c r="B18" s="26"/>
      <c r="C18" s="45" t="s">
        <v>12</v>
      </c>
      <c r="D18" s="46"/>
      <c r="E18" s="31" t="str">
        <f>IF(K6&gt;=41,"1","0")</f>
        <v>0</v>
      </c>
      <c r="F18" s="91"/>
      <c r="G18" s="92"/>
      <c r="H18" s="92"/>
      <c r="I18" s="92"/>
      <c r="J18" s="92"/>
      <c r="K18" s="93"/>
      <c r="L18" s="36"/>
      <c r="M18" s="4"/>
    </row>
    <row r="19" spans="1:13" ht="15">
      <c r="A19" s="1"/>
      <c r="B19" s="26"/>
      <c r="C19" s="68" t="s">
        <v>13</v>
      </c>
      <c r="D19" s="69"/>
      <c r="E19" s="37" t="str">
        <f>IF(K6&gt;=45,"1","0")</f>
        <v>0</v>
      </c>
      <c r="F19" s="91"/>
      <c r="G19" s="92"/>
      <c r="H19" s="92"/>
      <c r="I19" s="92"/>
      <c r="J19" s="92"/>
      <c r="K19" s="93"/>
      <c r="L19" s="36"/>
      <c r="M19" s="4"/>
    </row>
    <row r="20" spans="1:13" ht="17.25" customHeight="1" thickBot="1">
      <c r="A20" s="1"/>
      <c r="B20" s="12"/>
      <c r="C20" s="65" t="s">
        <v>14</v>
      </c>
      <c r="D20" s="66"/>
      <c r="E20" s="118">
        <f>E10+E11+E12+E13+E14+E15+E16+E17+E18+E19</f>
        <v>11</v>
      </c>
      <c r="F20" s="94"/>
      <c r="G20" s="95"/>
      <c r="H20" s="95"/>
      <c r="I20" s="95"/>
      <c r="J20" s="95"/>
      <c r="K20" s="96"/>
      <c r="L20" s="36"/>
      <c r="M20" s="4"/>
    </row>
    <row r="21" spans="1:13" ht="27.75" customHeight="1" thickBot="1" thickTop="1">
      <c r="A21" s="1"/>
      <c r="B21" s="17"/>
      <c r="C21" s="82" t="s">
        <v>26</v>
      </c>
      <c r="D21" s="114"/>
      <c r="E21" s="114"/>
      <c r="F21" s="114"/>
      <c r="G21" s="114"/>
      <c r="H21" s="114"/>
      <c r="I21" s="115"/>
      <c r="J21" s="117">
        <f>E20+K15</f>
        <v>35</v>
      </c>
      <c r="K21" s="67"/>
      <c r="L21" s="13"/>
      <c r="M21" s="4"/>
    </row>
    <row r="22" spans="1:13" ht="39" customHeight="1" thickTop="1">
      <c r="A22" s="1"/>
      <c r="B22" s="12"/>
      <c r="C22" s="38"/>
      <c r="D22" s="39"/>
      <c r="E22" s="39"/>
      <c r="F22" s="64" t="s">
        <v>19</v>
      </c>
      <c r="G22" s="64"/>
      <c r="H22" s="64"/>
      <c r="I22" s="41"/>
      <c r="J22" s="40"/>
      <c r="K22" s="13"/>
      <c r="L22" s="14"/>
      <c r="M22" s="4"/>
    </row>
    <row r="23" spans="1:13" ht="27.75" customHeight="1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3"/>
      <c r="M23" s="4"/>
    </row>
  </sheetData>
  <sheetProtection/>
  <mergeCells count="33">
    <mergeCell ref="F9:H9"/>
    <mergeCell ref="F10:H10"/>
    <mergeCell ref="J5:K5"/>
    <mergeCell ref="F11:H11"/>
    <mergeCell ref="F5:H5"/>
    <mergeCell ref="F6:H6"/>
    <mergeCell ref="F22:H22"/>
    <mergeCell ref="I11:J11"/>
    <mergeCell ref="C13:D13"/>
    <mergeCell ref="I13:J13"/>
    <mergeCell ref="C14:D14"/>
    <mergeCell ref="I9:K9"/>
    <mergeCell ref="C21:I21"/>
    <mergeCell ref="C20:D20"/>
    <mergeCell ref="J21:K21"/>
    <mergeCell ref="C19:D19"/>
    <mergeCell ref="C10:D10"/>
    <mergeCell ref="I10:J10"/>
    <mergeCell ref="C11:D11"/>
    <mergeCell ref="I15:J15"/>
    <mergeCell ref="C6:D7"/>
    <mergeCell ref="E6:E7"/>
    <mergeCell ref="I6:J7"/>
    <mergeCell ref="C12:D12"/>
    <mergeCell ref="I12:J12"/>
    <mergeCell ref="C17:D17"/>
    <mergeCell ref="C18:D18"/>
    <mergeCell ref="C16:D16"/>
    <mergeCell ref="C3:K4"/>
    <mergeCell ref="K6:K7"/>
    <mergeCell ref="C9:E9"/>
    <mergeCell ref="C15:D15"/>
    <mergeCell ref="I14:J14"/>
  </mergeCells>
  <hyperlinks>
    <hyperlink ref="F22:I22" r:id="rId1" display="http://www.dacostabalboa.es/"/>
    <hyperlink ref="F22" r:id="rId2" display="http://www.modelines.com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A27" sqref="A27"/>
    </sheetView>
  </sheetViews>
  <sheetFormatPr defaultColWidth="11.421875" defaultRowHeight="15"/>
  <sheetData>
    <row r="1" spans="1:3" ht="15">
      <c r="A1">
        <v>365</v>
      </c>
      <c r="B1">
        <v>23</v>
      </c>
      <c r="C1">
        <f>B1*A1</f>
        <v>8395</v>
      </c>
    </row>
    <row r="2" ht="15">
      <c r="A2">
        <v>365</v>
      </c>
    </row>
    <row r="3" ht="15">
      <c r="A3">
        <v>365</v>
      </c>
    </row>
    <row r="4" ht="15">
      <c r="A4">
        <v>365</v>
      </c>
    </row>
    <row r="5" ht="15">
      <c r="A5">
        <v>365</v>
      </c>
    </row>
    <row r="6" ht="15">
      <c r="A6">
        <v>365</v>
      </c>
    </row>
    <row r="7" ht="15">
      <c r="A7">
        <v>365</v>
      </c>
    </row>
    <row r="8" ht="15">
      <c r="A8">
        <v>365</v>
      </c>
    </row>
    <row r="9" ht="15">
      <c r="A9">
        <v>365</v>
      </c>
    </row>
    <row r="10" ht="15">
      <c r="A10">
        <v>365</v>
      </c>
    </row>
    <row r="11" ht="15">
      <c r="A11">
        <v>365</v>
      </c>
    </row>
    <row r="12" ht="15">
      <c r="A12">
        <v>365</v>
      </c>
    </row>
    <row r="13" ht="15">
      <c r="A13">
        <v>365</v>
      </c>
    </row>
    <row r="14" ht="15">
      <c r="A14">
        <v>365</v>
      </c>
    </row>
    <row r="15" ht="15">
      <c r="A15">
        <v>365</v>
      </c>
    </row>
    <row r="16" ht="15">
      <c r="A16">
        <v>365</v>
      </c>
    </row>
    <row r="17" ht="15">
      <c r="A17">
        <v>365</v>
      </c>
    </row>
    <row r="18" ht="15">
      <c r="A18">
        <v>365</v>
      </c>
    </row>
    <row r="19" ht="15">
      <c r="A19">
        <v>365</v>
      </c>
    </row>
    <row r="20" ht="15">
      <c r="A20">
        <v>365</v>
      </c>
    </row>
    <row r="21" ht="15">
      <c r="A21">
        <v>365</v>
      </c>
    </row>
    <row r="22" ht="15">
      <c r="A22">
        <v>365</v>
      </c>
    </row>
    <row r="23" ht="15">
      <c r="A23">
        <v>365</v>
      </c>
    </row>
    <row r="24" ht="15">
      <c r="A24">
        <v>365</v>
      </c>
    </row>
    <row r="26" ht="15">
      <c r="A26">
        <f>SUM(A1:A24)</f>
        <v>8760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>
    <row r="1" ht="15">
      <c r="A1">
        <f>281*30</f>
        <v>8430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 de dias por antiguedad</dc:title>
  <dc:subject>Calculo de dias por antiguedad</dc:subject>
  <dc:creator>modelines</dc:creator>
  <cp:keywords/>
  <dc:description/>
  <cp:lastModifiedBy>Cuenta limitada</cp:lastModifiedBy>
  <dcterms:created xsi:type="dcterms:W3CDTF">2009-02-10T21:46:26Z</dcterms:created>
  <dcterms:modified xsi:type="dcterms:W3CDTF">2009-02-13T19:55:06Z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