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80" windowHeight="7560" activeTab="0"/>
  </bookViews>
  <sheets>
    <sheet name="Cálculo" sheetId="1" r:id="rId1"/>
    <sheet name="preciotabaco" sheetId="2" state="hidden" r:id="rId2"/>
    <sheet name="capital-acumulado" sheetId="3" state="hidden" r:id="rId3"/>
    <sheet name="subidaIPC" sheetId="4" state="hidden" r:id="rId4"/>
    <sheet name="datos" sheetId="5" state="hidden" r:id="rId5"/>
  </sheets>
  <definedNames>
    <definedName name="AÑOS">'datos'!$A$1:$A$205</definedName>
    <definedName name="_xlnm.Print_Area" localSheetId="0">'Cálculo'!$A$1:$N$18</definedName>
    <definedName name="fechahoy">'datos'!$B$1</definedName>
    <definedName name="Z_FF022BA6_8C65_43E1_A086_C093D47B958B_.wvu.Cols" localSheetId="0" hidden="1">'Cálculo'!$I:$J</definedName>
  </definedNames>
  <calcPr fullCalcOnLoad="1"/>
</workbook>
</file>

<file path=xl/sharedStrings.xml><?xml version="1.0" encoding="utf-8"?>
<sst xmlns="http://schemas.openxmlformats.org/spreadsheetml/2006/main" count="74" uniqueCount="68">
  <si>
    <t>Precio cajetilla de tabaco</t>
  </si>
  <si>
    <t>Años  que lleva fumando</t>
  </si>
  <si>
    <t>Meses</t>
  </si>
  <si>
    <t>mensual</t>
  </si>
  <si>
    <t>Dias</t>
  </si>
  <si>
    <t>anual</t>
  </si>
  <si>
    <t>Importe</t>
  </si>
  <si>
    <t>Gasto diario</t>
  </si>
  <si>
    <t xml:space="preserve">Nº cigarrillos que fuma a diario </t>
  </si>
  <si>
    <t>A la semana</t>
  </si>
  <si>
    <t>Al mes</t>
  </si>
  <si>
    <t xml:space="preserve">Al año </t>
  </si>
  <si>
    <t>Introduza la fecha en que comenzó a fumar: 00/00/0000</t>
  </si>
  <si>
    <t>©</t>
  </si>
  <si>
    <t>Próximos anos (introduca el nº)</t>
  </si>
  <si>
    <t>Valor actual</t>
  </si>
  <si>
    <t>Tasa de interés</t>
  </si>
  <si>
    <t>Plazo (en años)</t>
  </si>
  <si>
    <t>interes</t>
  </si>
  <si>
    <t>Interes+saldo</t>
  </si>
  <si>
    <t>Acumulador total</t>
  </si>
  <si>
    <t>Precio €</t>
  </si>
  <si>
    <t>Porcentaje</t>
  </si>
  <si>
    <t>año</t>
  </si>
  <si>
    <t>Consultado</t>
  </si>
  <si>
    <t>interés</t>
  </si>
  <si>
    <t>Anual</t>
  </si>
  <si>
    <t>Mensual</t>
  </si>
  <si>
    <t>45 pesetas al mes sueldo de un peon</t>
  </si>
  <si>
    <t>20-50 centimos</t>
  </si>
  <si>
    <t>tabaco de picadura</t>
  </si>
  <si>
    <t>Gastos medio anual aproximado</t>
  </si>
  <si>
    <t>Gasto medio mensual aproximado</t>
  </si>
  <si>
    <t>Gasto  futuro diario aproximado</t>
  </si>
  <si>
    <t>resto</t>
  </si>
  <si>
    <t>Acumulador PTS</t>
  </si>
  <si>
    <t>Total acumulado €</t>
  </si>
  <si>
    <t>tota gastado en tabaco</t>
  </si>
  <si>
    <t>Total gasto futuro en tabaco</t>
  </si>
  <si>
    <t>Gasto anual</t>
  </si>
  <si>
    <t>subida IPC</t>
  </si>
  <si>
    <t xml:space="preserve">Gasto aproximado en el año: </t>
  </si>
  <si>
    <t xml:space="preserve">Total (aprox), gasto anterior + fechas futuras: </t>
  </si>
  <si>
    <t>Importe (aprox.)</t>
  </si>
  <si>
    <t xml:space="preserve">Gasto medio anual desde comienzo </t>
  </si>
  <si>
    <t>Gasto medio mensual</t>
  </si>
  <si>
    <t>Años anteriores (aproximaciónes de gasto)</t>
  </si>
  <si>
    <t>Precio del tabaco (aprox.) en el año</t>
  </si>
  <si>
    <t xml:space="preserve">Datos actuales </t>
  </si>
  <si>
    <t>Datos anteriores</t>
  </si>
  <si>
    <r>
      <rPr>
        <b/>
        <sz val="11"/>
        <color indexed="9"/>
        <rFont val="Wingdings 3"/>
        <family val="1"/>
      </rPr>
      <t>^</t>
    </r>
    <r>
      <rPr>
        <b/>
        <sz val="11"/>
        <color indexed="9"/>
        <rFont val="Wingdings"/>
        <family val="0"/>
      </rPr>
      <t>J</t>
    </r>
  </si>
  <si>
    <r>
      <t xml:space="preserve"> J </t>
    </r>
    <r>
      <rPr>
        <b/>
        <sz val="10"/>
        <color indexed="9"/>
        <rFont val="Wingdings 3"/>
        <family val="1"/>
      </rPr>
      <t>_</t>
    </r>
  </si>
  <si>
    <t xml:space="preserve">En http://www.modelines.com/ </t>
  </si>
  <si>
    <t>Encontraras a tus disposición otros modelos en Excel, word, etc.</t>
  </si>
  <si>
    <t>En esta web</t>
  </si>
  <si>
    <t>El tabaco rubio costaba sobre 8 pesetas y cincuenta centimos</t>
  </si>
  <si>
    <t>La cajetilla de tabaco Ideales costaba 5 pesetas</t>
  </si>
  <si>
    <t>El tabaco de picadura costaba entre 20 y 50 centimos</t>
  </si>
  <si>
    <t>Se ganaban 45 pesetas al mes sueldo de un Peon</t>
  </si>
  <si>
    <t>15; 22,50; 30 y 37 pesetas al mes 4º, 3º,2º y 1º clase respectivamente (sueldo mínimo)</t>
  </si>
  <si>
    <t>Se ganaba 28-50 pesetas al mes</t>
  </si>
  <si>
    <t>Precio del Tabaco</t>
  </si>
  <si>
    <t>descuento anual %</t>
  </si>
  <si>
    <t>Precio  con descuento</t>
  </si>
  <si>
    <t>Total gastando durante todos los años</t>
  </si>
  <si>
    <t>Precio en pesetas años nº de años anteriores</t>
  </si>
  <si>
    <t>AÑOS FUMANDO</t>
  </si>
  <si>
    <t>Años fumando =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</si>
</sst>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F800]dddd\,\ mmmm\ dd\,\ yyyy"/>
    <numFmt numFmtId="166" formatCode="ddd\ dd\ \-mmm\-yy"/>
    <numFmt numFmtId="167" formatCode="[$-C0A]dddd\,\ dd&quot; de &quot;mmmm&quot; de &quot;yyyy"/>
    <numFmt numFmtId="168" formatCode="0.000"/>
    <numFmt numFmtId="169" formatCode="#,##0.000\ &quot;€&quot;"/>
    <numFmt numFmtId="170" formatCode="0.000%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yyyy"/>
    <numFmt numFmtId="176" formatCode="mmm\-yyyy"/>
    <numFmt numFmtId="177" formatCode="0.0000"/>
    <numFmt numFmtId="178" formatCode="#,##0.0000\ &quot;€&quot;"/>
    <numFmt numFmtId="179" formatCode="#,##0.00000"/>
    <numFmt numFmtId="180" formatCode="#,##0.0000"/>
    <numFmt numFmtId="181" formatCode="#,##0.00000\ &quot;€&quot;"/>
    <numFmt numFmtId="182" formatCode="#,##0.00\ [$€-40A]"/>
    <numFmt numFmtId="183" formatCode="_(&quot;$&quot;* #,##0_);_(&quot;$&quot;* \(#,##0\);_(&quot;$&quot;* &quot;-&quot;??_);_(@_)"/>
    <numFmt numFmtId="184" formatCode="0.0%"/>
    <numFmt numFmtId="185" formatCode="_(&quot;$&quot;* #,##0.00_);_(&quot;$&quot;* \(#,##0.00\);_(&quot;$&quot;* &quot;-&quot;??_);_(@_)"/>
    <numFmt numFmtId="186" formatCode="0.0000%"/>
    <numFmt numFmtId="187" formatCode="#,##0.0000\ [$Pts.]"/>
    <numFmt numFmtId="188" formatCode="_-* #,##0.0000\ &quot;€&quot;_-;\-* #,##0.0000\ &quot;€&quot;_-;_-* &quot;-&quot;????\ &quot;€&quot;_-;_-@_-"/>
    <numFmt numFmtId="189" formatCode="#,##0.0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40"/>
      <name val="Calibri"/>
      <family val="2"/>
    </font>
    <font>
      <b/>
      <sz val="12"/>
      <color indexed="62"/>
      <name val="Arial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9"/>
      <name val="Arial"/>
      <family val="2"/>
    </font>
    <font>
      <i/>
      <sz val="8"/>
      <color indexed="9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0"/>
      <color indexed="9"/>
      <name val="Calibri"/>
      <family val="2"/>
    </font>
    <font>
      <b/>
      <i/>
      <sz val="8"/>
      <name val="Calibri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Calibri"/>
      <family val="2"/>
    </font>
    <font>
      <sz val="10"/>
      <color indexed="56"/>
      <name val="Calibri"/>
      <family val="2"/>
    </font>
    <font>
      <b/>
      <sz val="8"/>
      <color indexed="9"/>
      <name val="Webdings"/>
      <family val="1"/>
    </font>
    <font>
      <sz val="11"/>
      <color indexed="9"/>
      <name val="Wingdings 3"/>
      <family val="1"/>
    </font>
    <font>
      <i/>
      <sz val="10"/>
      <color indexed="9"/>
      <name val="Calibri"/>
      <family val="0"/>
    </font>
    <font>
      <i/>
      <sz val="11"/>
      <color indexed="9"/>
      <name val="Calibri"/>
      <family val="0"/>
    </font>
    <font>
      <b/>
      <sz val="11"/>
      <color indexed="9"/>
      <name val="Wingdings"/>
      <family val="0"/>
    </font>
    <font>
      <b/>
      <sz val="11"/>
      <color indexed="9"/>
      <name val="Wingdings 3"/>
      <family val="1"/>
    </font>
    <font>
      <b/>
      <sz val="10"/>
      <color indexed="9"/>
      <name val="Wingdings 3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sz val="10"/>
      <color indexed="9"/>
      <name val="Wingdings"/>
      <family val="0"/>
    </font>
    <font>
      <b/>
      <sz val="9"/>
      <color indexed="9"/>
      <name val="Arial"/>
      <family val="2"/>
    </font>
    <font>
      <b/>
      <i/>
      <sz val="11"/>
      <color indexed="9"/>
      <name val="Calibri"/>
      <family val="2"/>
    </font>
    <font>
      <u val="single"/>
      <sz val="11"/>
      <color indexed="9"/>
      <name val="Calibri"/>
      <family val="2"/>
    </font>
    <font>
      <u val="single"/>
      <sz val="8"/>
      <color indexed="12"/>
      <name val="Calibri"/>
      <family val="2"/>
    </font>
    <font>
      <i/>
      <sz val="8"/>
      <color indexed="17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9"/>
      <color theme="0"/>
      <name val="Arial"/>
      <family val="2"/>
    </font>
    <font>
      <b/>
      <i/>
      <sz val="9"/>
      <color theme="0"/>
      <name val="Arial"/>
      <family val="2"/>
    </font>
    <font>
      <b/>
      <sz val="11"/>
      <color theme="0"/>
      <name val="Wingdings"/>
      <family val="0"/>
    </font>
    <font>
      <b/>
      <sz val="10"/>
      <color theme="0"/>
      <name val="Wingdings"/>
      <family val="0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Calibri"/>
      <family val="2"/>
    </font>
    <font>
      <u val="single"/>
      <sz val="11"/>
      <color theme="0"/>
      <name val="Calibri"/>
      <family val="2"/>
    </font>
    <font>
      <u val="single"/>
      <sz val="8"/>
      <color theme="10"/>
      <name val="Calibri"/>
      <family val="2"/>
    </font>
    <font>
      <b/>
      <i/>
      <sz val="11"/>
      <color theme="0"/>
      <name val="Calibri"/>
      <family val="2"/>
    </font>
    <font>
      <b/>
      <i/>
      <sz val="8"/>
      <color theme="0"/>
      <name val="Arial"/>
      <family val="2"/>
    </font>
    <font>
      <i/>
      <sz val="8"/>
      <color rgb="FF00B050"/>
      <name val="Verdana"/>
      <family val="2"/>
    </font>
    <font>
      <sz val="11"/>
      <color rgb="FF00B05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theme="0" tint="-0.2499399930238723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theme="0" tint="-0.24993999302387238"/>
      </right>
      <top style="hair">
        <color indexed="8"/>
      </top>
      <bottom>
        <color indexed="63"/>
      </bottom>
    </border>
    <border>
      <left style="double">
        <color theme="0" tint="-0.24993999302387238"/>
      </left>
      <right>
        <color indexed="63"/>
      </right>
      <top style="thick">
        <color indexed="8"/>
      </top>
      <bottom style="hair">
        <color indexed="8"/>
      </bottom>
    </border>
    <border>
      <left>
        <color indexed="63"/>
      </left>
      <right style="double">
        <color theme="0" tint="-0.24993999302387238"/>
      </right>
      <top style="thick">
        <color indexed="8"/>
      </top>
      <bottom style="hair">
        <color indexed="8"/>
      </bottom>
    </border>
    <border>
      <left style="double">
        <color theme="0" tint="-0.24993999302387238"/>
      </left>
      <right>
        <color indexed="63"/>
      </right>
      <top style="hair">
        <color indexed="8"/>
      </top>
      <bottom style="double">
        <color theme="0" tint="-0.24993999302387238"/>
      </bottom>
    </border>
    <border>
      <left>
        <color indexed="63"/>
      </left>
      <right>
        <color indexed="63"/>
      </right>
      <top style="hair">
        <color indexed="8"/>
      </top>
      <bottom style="double">
        <color theme="0" tint="-0.24993999302387238"/>
      </bottom>
    </border>
    <border>
      <left>
        <color indexed="63"/>
      </left>
      <right style="double">
        <color theme="0" tint="-0.24993999302387238"/>
      </right>
      <top style="hair">
        <color indexed="8"/>
      </top>
      <bottom style="double">
        <color theme="0" tint="-0.2499399930238723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theme="0" tint="-0.24993999302387238"/>
      </right>
      <top>
        <color indexed="63"/>
      </top>
      <bottom style="hair">
        <color indexed="8"/>
      </bottom>
    </border>
    <border>
      <left style="thick">
        <color indexed="43"/>
      </left>
      <right style="thick">
        <color indexed="43"/>
      </right>
      <top>
        <color indexed="63"/>
      </top>
      <bottom style="double">
        <color rgb="FFFFFF00"/>
      </bottom>
    </border>
    <border>
      <left style="thin">
        <color theme="0" tint="-0.149959996342659"/>
      </left>
      <right style="thin">
        <color theme="0" tint="-0.149959996342659"/>
      </right>
      <top style="thick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/>
    </border>
    <border>
      <left style="thick">
        <color indexed="31"/>
      </left>
      <right style="thin">
        <color theme="9" tint="0.3998500108718872"/>
      </right>
      <top>
        <color indexed="63"/>
      </top>
      <bottom style="thick"/>
    </border>
    <border>
      <left style="double">
        <color theme="0" tint="-0.24993999302387238"/>
      </left>
      <right style="thick">
        <color indexed="31"/>
      </right>
      <top>
        <color indexed="63"/>
      </top>
      <bottom style="thick"/>
    </border>
    <border>
      <left style="thin">
        <color theme="0" tint="-0.149959996342659"/>
      </left>
      <right style="double">
        <color theme="0" tint="-0.24993999302387238"/>
      </right>
      <top style="thick"/>
      <bottom style="thin">
        <color theme="0" tint="-0.149959996342659"/>
      </bottom>
    </border>
    <border>
      <left style="thin">
        <color theme="0" tint="-0.149959996342659"/>
      </left>
      <right style="double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double">
        <color theme="0" tint="-0.24993999302387238"/>
      </right>
      <top style="thin">
        <color theme="0" tint="-0.149959996342659"/>
      </top>
      <bottom style="thick"/>
    </border>
    <border>
      <left style="double">
        <color theme="0" tint="-0.24993999302387238"/>
      </left>
      <right>
        <color indexed="63"/>
      </right>
      <top style="double">
        <color theme="0" tint="-0.24993999302387238"/>
      </top>
      <bottom>
        <color indexed="63"/>
      </bottom>
    </border>
    <border>
      <left>
        <color indexed="63"/>
      </left>
      <right style="thin">
        <color theme="9" tint="0.3998500108718872"/>
      </right>
      <top style="double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double">
        <color theme="0" tint="-0.24993999302387238"/>
      </top>
      <bottom>
        <color indexed="63"/>
      </bottom>
    </border>
    <border>
      <left>
        <color indexed="63"/>
      </left>
      <right style="double">
        <color theme="0" tint="-0.24993999302387238"/>
      </right>
      <top style="double">
        <color theme="0" tint="-0.24993999302387238"/>
      </top>
      <bottom>
        <color indexed="63"/>
      </bottom>
    </border>
    <border>
      <left style="thick">
        <color indexed="43"/>
      </left>
      <right style="double">
        <color theme="0" tint="-0.24993999302387238"/>
      </right>
      <top>
        <color indexed="63"/>
      </top>
      <bottom style="double">
        <color rgb="FFFFFF00"/>
      </bottom>
    </border>
    <border>
      <left style="double">
        <color theme="0" tint="-0.24993999302387238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double">
        <color theme="0" tint="-0.2499399930238723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43"/>
      </left>
      <right>
        <color indexed="63"/>
      </right>
      <top>
        <color indexed="63"/>
      </top>
      <bottom style="double">
        <color rgb="FFFFFF00"/>
      </bottom>
    </border>
    <border>
      <left>
        <color indexed="63"/>
      </left>
      <right>
        <color indexed="63"/>
      </right>
      <top>
        <color indexed="63"/>
      </top>
      <bottom style="double">
        <color rgb="FFFFFF00"/>
      </bottom>
    </border>
    <border>
      <left>
        <color indexed="63"/>
      </left>
      <right style="thick">
        <color indexed="43"/>
      </right>
      <top>
        <color indexed="63"/>
      </top>
      <bottom style="double">
        <color rgb="FFFFFF00"/>
      </bottom>
    </border>
    <border>
      <left style="double">
        <color theme="0" tint="-0.24993999302387238"/>
      </left>
      <right style="thin">
        <color theme="0" tint="-0.149959996342659"/>
      </right>
      <top style="thin">
        <color theme="0" tint="-0.149959996342659"/>
      </top>
      <bottom style="thick"/>
    </border>
    <border>
      <left style="double">
        <color theme="0" tint="-0.24993999302387238"/>
      </left>
      <right>
        <color indexed="63"/>
      </right>
      <top>
        <color indexed="63"/>
      </top>
      <bottom style="double">
        <color rgb="FFFFFF00"/>
      </bottom>
    </border>
    <border>
      <left style="double">
        <color theme="0" tint="-0.24993999302387238"/>
      </left>
      <right style="thick">
        <color indexed="31"/>
      </right>
      <top>
        <color indexed="63"/>
      </top>
      <bottom>
        <color indexed="63"/>
      </bottom>
    </border>
    <border>
      <left style="thick">
        <color indexed="31"/>
      </left>
      <right style="thick">
        <color indexed="31"/>
      </right>
      <top>
        <color indexed="63"/>
      </top>
      <bottom>
        <color indexed="63"/>
      </bottom>
    </border>
    <border>
      <left style="thick">
        <color indexed="31"/>
      </left>
      <right style="thin">
        <color theme="9" tint="0.3998500108718872"/>
      </right>
      <top>
        <color indexed="63"/>
      </top>
      <bottom>
        <color indexed="63"/>
      </bottom>
    </border>
    <border>
      <left style="thin">
        <color theme="9" tint="0.3998500108718872"/>
      </left>
      <right style="thick">
        <color indexed="31"/>
      </right>
      <top>
        <color indexed="63"/>
      </top>
      <bottom>
        <color indexed="63"/>
      </bottom>
    </border>
    <border>
      <left style="thick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1"/>
      </right>
      <top>
        <color indexed="63"/>
      </top>
      <bottom>
        <color indexed="63"/>
      </bottom>
    </border>
    <border>
      <left style="thick">
        <color indexed="31"/>
      </left>
      <right style="double">
        <color theme="0" tint="-0.24993999302387238"/>
      </right>
      <top>
        <color indexed="63"/>
      </top>
      <bottom>
        <color indexed="63"/>
      </bottom>
    </border>
    <border>
      <left style="thin">
        <color theme="9" tint="0.3998500108718872"/>
      </left>
      <right style="thick">
        <color indexed="31"/>
      </right>
      <top>
        <color indexed="63"/>
      </top>
      <bottom style="thick"/>
    </border>
    <border>
      <left style="thick">
        <color indexed="31"/>
      </left>
      <right style="thin">
        <color theme="0" tint="-0.3499799966812134"/>
      </right>
      <top>
        <color indexed="63"/>
      </top>
      <bottom style="thick"/>
    </border>
    <border>
      <left style="thick">
        <color indexed="31"/>
      </left>
      <right style="thick">
        <color indexed="31"/>
      </right>
      <top>
        <color indexed="63"/>
      </top>
      <bottom style="thick"/>
    </border>
    <border>
      <left style="double">
        <color theme="0" tint="-0.24993999302387238"/>
      </left>
      <right style="thin">
        <color theme="0" tint="-0.149959996342659"/>
      </right>
      <top style="thick"/>
      <bottom style="thin">
        <color theme="0" tint="-0.149959996342659"/>
      </bottom>
    </border>
    <border>
      <left style="double">
        <color theme="0" tint="-0.2499399930238723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theme="0" tint="-0.2499399930238723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theme="0" tint="-0.2499399930238723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76" fillId="21" borderId="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70" fillId="0" borderId="8" applyNumberFormat="0" applyFill="0" applyAlignment="0" applyProtection="0"/>
    <xf numFmtId="0" fontId="82" fillId="0" borderId="9" applyNumberFormat="0" applyFill="0" applyAlignment="0" applyProtection="0"/>
  </cellStyleXfs>
  <cellXfs count="208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7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13" fillId="0" borderId="0" xfId="0" applyFont="1" applyAlignment="1">
      <alignment horizontal="right" wrapText="1"/>
    </xf>
    <xf numFmtId="10" fontId="12" fillId="35" borderId="10" xfId="0" applyNumberFormat="1" applyFont="1" applyFill="1" applyBorder="1" applyAlignment="1" applyProtection="1">
      <alignment/>
      <protection locked="0"/>
    </xf>
    <xf numFmtId="4" fontId="12" fillId="35" borderId="11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 horizontal="center"/>
    </xf>
    <xf numFmtId="3" fontId="14" fillId="0" borderId="10" xfId="0" applyNumberFormat="1" applyFont="1" applyBorder="1" applyAlignment="1">
      <alignment/>
    </xf>
    <xf numFmtId="10" fontId="14" fillId="0" borderId="0" xfId="0" applyNumberFormat="1" applyFont="1" applyBorder="1" applyAlignment="1">
      <alignment/>
    </xf>
    <xf numFmtId="4" fontId="17" fillId="0" borderId="0" xfId="0" applyNumberFormat="1" applyFont="1" applyFill="1" applyAlignment="1">
      <alignment/>
    </xf>
    <xf numFmtId="10" fontId="17" fillId="0" borderId="0" xfId="0" applyNumberFormat="1" applyFont="1" applyFill="1" applyAlignment="1">
      <alignment/>
    </xf>
    <xf numFmtId="177" fontId="0" fillId="0" borderId="0" xfId="0" applyNumberFormat="1" applyAlignment="1">
      <alignment/>
    </xf>
    <xf numFmtId="177" fontId="17" fillId="0" borderId="0" xfId="0" applyNumberFormat="1" applyFont="1" applyFill="1" applyAlignment="1">
      <alignment/>
    </xf>
    <xf numFmtId="177" fontId="18" fillId="0" borderId="0" xfId="0" applyNumberFormat="1" applyFont="1" applyFill="1" applyAlignment="1">
      <alignment/>
    </xf>
    <xf numFmtId="10" fontId="18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180" fontId="0" fillId="0" borderId="0" xfId="0" applyNumberFormat="1" applyAlignment="1">
      <alignment/>
    </xf>
    <xf numFmtId="10" fontId="15" fillId="36" borderId="0" xfId="0" applyNumberFormat="1" applyFont="1" applyFill="1" applyAlignment="1">
      <alignment/>
    </xf>
    <xf numFmtId="4" fontId="15" fillId="36" borderId="0" xfId="0" applyNumberFormat="1" applyFont="1" applyFill="1" applyAlignment="1">
      <alignment horizontal="center"/>
    </xf>
    <xf numFmtId="0" fontId="15" fillId="36" borderId="0" xfId="0" applyFont="1" applyFill="1" applyAlignment="1">
      <alignment/>
    </xf>
    <xf numFmtId="10" fontId="12" fillId="0" borderId="0" xfId="0" applyNumberFormat="1" applyFont="1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 horizontal="center"/>
      <protection/>
    </xf>
    <xf numFmtId="0" fontId="0" fillId="38" borderId="0" xfId="0" applyFill="1" applyAlignment="1" applyProtection="1">
      <alignment horizontal="center"/>
      <protection/>
    </xf>
    <xf numFmtId="0" fontId="3" fillId="38" borderId="0" xfId="0" applyFont="1" applyFill="1" applyBorder="1" applyAlignment="1" applyProtection="1">
      <alignment horizontal="center" vertical="center"/>
      <protection/>
    </xf>
    <xf numFmtId="2" fontId="0" fillId="38" borderId="0" xfId="0" applyNumberFormat="1" applyFill="1" applyBorder="1" applyAlignment="1" applyProtection="1">
      <alignment/>
      <protection/>
    </xf>
    <xf numFmtId="2" fontId="0" fillId="38" borderId="0" xfId="0" applyNumberFormat="1" applyFill="1" applyAlignment="1" applyProtection="1">
      <alignment/>
      <protection/>
    </xf>
    <xf numFmtId="0" fontId="4" fillId="38" borderId="0" xfId="0" applyFont="1" applyFill="1" applyBorder="1" applyAlignment="1" applyProtection="1">
      <alignment horizontal="center" vertical="center" wrapText="1"/>
      <protection/>
    </xf>
    <xf numFmtId="1" fontId="5" fillId="38" borderId="0" xfId="0" applyNumberFormat="1" applyFont="1" applyFill="1" applyBorder="1" applyAlignment="1" applyProtection="1">
      <alignment horizontal="center" vertical="center"/>
      <protection/>
    </xf>
    <xf numFmtId="0" fontId="2" fillId="38" borderId="0" xfId="0" applyFont="1" applyFill="1" applyAlignment="1" applyProtection="1">
      <alignment/>
      <protection/>
    </xf>
    <xf numFmtId="0" fontId="8" fillId="37" borderId="0" xfId="0" applyFont="1" applyFill="1" applyAlignment="1" applyProtection="1">
      <alignment horizontal="center"/>
      <protection/>
    </xf>
    <xf numFmtId="0" fontId="15" fillId="39" borderId="0" xfId="0" applyFont="1" applyFill="1" applyAlignment="1">
      <alignment/>
    </xf>
    <xf numFmtId="10" fontId="6" fillId="34" borderId="0" xfId="0" applyNumberFormat="1" applyFont="1" applyFill="1" applyAlignment="1">
      <alignment/>
    </xf>
    <xf numFmtId="0" fontId="16" fillId="0" borderId="0" xfId="0" applyFont="1" applyAlignment="1">
      <alignment/>
    </xf>
    <xf numFmtId="4" fontId="12" fillId="35" borderId="11" xfId="0" applyNumberFormat="1" applyFont="1" applyFill="1" applyBorder="1" applyAlignment="1" applyProtection="1">
      <alignment/>
      <protection/>
    </xf>
    <xf numFmtId="4" fontId="12" fillId="35" borderId="10" xfId="0" applyNumberFormat="1" applyFont="1" applyFill="1" applyBorder="1" applyAlignment="1" applyProtection="1">
      <alignment/>
      <protection locked="0"/>
    </xf>
    <xf numFmtId="4" fontId="14" fillId="0" borderId="10" xfId="0" applyNumberFormat="1" applyFont="1" applyBorder="1" applyAlignment="1">
      <alignment/>
    </xf>
    <xf numFmtId="4" fontId="15" fillId="36" borderId="0" xfId="0" applyNumberFormat="1" applyFont="1" applyFill="1" applyAlignment="1">
      <alignment/>
    </xf>
    <xf numFmtId="180" fontId="15" fillId="36" borderId="0" xfId="0" applyNumberFormat="1" applyFont="1" applyFill="1" applyAlignment="1">
      <alignment horizontal="center"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0" fillId="40" borderId="0" xfId="0" applyFill="1" applyAlignment="1">
      <alignment/>
    </xf>
    <xf numFmtId="0" fontId="15" fillId="40" borderId="0" xfId="0" applyFont="1" applyFill="1" applyAlignment="1">
      <alignment/>
    </xf>
    <xf numFmtId="0" fontId="15" fillId="40" borderId="0" xfId="0" applyFont="1" applyFill="1" applyAlignment="1" applyProtection="1">
      <alignment/>
      <protection/>
    </xf>
    <xf numFmtId="0" fontId="19" fillId="40" borderId="0" xfId="0" applyFont="1" applyFill="1" applyAlignment="1" applyProtection="1">
      <alignment/>
      <protection/>
    </xf>
    <xf numFmtId="0" fontId="15" fillId="40" borderId="0" xfId="0" applyFont="1" applyFill="1" applyAlignment="1" applyProtection="1">
      <alignment horizontal="center"/>
      <protection/>
    </xf>
    <xf numFmtId="0" fontId="0" fillId="40" borderId="0" xfId="0" applyFill="1" applyAlignment="1" applyProtection="1">
      <alignment/>
      <protection/>
    </xf>
    <xf numFmtId="0" fontId="2" fillId="40" borderId="0" xfId="0" applyFont="1" applyFill="1" applyAlignment="1" applyProtection="1">
      <alignment/>
      <protection/>
    </xf>
    <xf numFmtId="0" fontId="0" fillId="40" borderId="0" xfId="0" applyFill="1" applyAlignment="1" applyProtection="1">
      <alignment horizontal="center"/>
      <protection/>
    </xf>
    <xf numFmtId="164" fontId="22" fillId="41" borderId="12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0" fontId="33" fillId="41" borderId="12" xfId="0" applyFont="1" applyFill="1" applyBorder="1" applyAlignment="1" applyProtection="1">
      <alignment horizontal="center" vertical="center"/>
      <protection/>
    </xf>
    <xf numFmtId="0" fontId="33" fillId="41" borderId="13" xfId="0" applyFont="1" applyFill="1" applyBorder="1" applyAlignment="1" applyProtection="1">
      <alignment horizontal="center" vertical="center"/>
      <protection/>
    </xf>
    <xf numFmtId="0" fontId="15" fillId="42" borderId="14" xfId="0" applyFont="1" applyFill="1" applyBorder="1" applyAlignment="1">
      <alignment horizontal="center" vertical="center"/>
    </xf>
    <xf numFmtId="0" fontId="38" fillId="42" borderId="14" xfId="0" applyFont="1" applyFill="1" applyBorder="1" applyAlignment="1" applyProtection="1">
      <alignment horizontal="right" vertical="center"/>
      <protection/>
    </xf>
    <xf numFmtId="14" fontId="38" fillId="42" borderId="14" xfId="0" applyNumberFormat="1" applyFont="1" applyFill="1" applyBorder="1" applyAlignment="1">
      <alignment horizontal="right" vertical="center"/>
    </xf>
    <xf numFmtId="169" fontId="38" fillId="42" borderId="14" xfId="0" applyNumberFormat="1" applyFont="1" applyFill="1" applyBorder="1" applyAlignment="1" applyProtection="1">
      <alignment horizontal="right" vertical="center"/>
      <protection/>
    </xf>
    <xf numFmtId="175" fontId="38" fillId="42" borderId="14" xfId="0" applyNumberFormat="1" applyFont="1" applyFill="1" applyBorder="1" applyAlignment="1">
      <alignment horizontal="right"/>
    </xf>
    <xf numFmtId="164" fontId="22" fillId="43" borderId="15" xfId="0" applyNumberFormat="1" applyFont="1" applyFill="1" applyBorder="1" applyAlignment="1" applyProtection="1">
      <alignment horizontal="center" vertical="center"/>
      <protection/>
    </xf>
    <xf numFmtId="164" fontId="29" fillId="41" borderId="12" xfId="0" applyNumberFormat="1" applyFont="1" applyFill="1" applyBorder="1" applyAlignment="1" applyProtection="1">
      <alignment horizontal="center" vertical="center"/>
      <protection/>
    </xf>
    <xf numFmtId="175" fontId="33" fillId="41" borderId="16" xfId="0" applyNumberFormat="1" applyFont="1" applyFill="1" applyBorder="1" applyAlignment="1" applyProtection="1">
      <alignment horizontal="center" vertical="center"/>
      <protection/>
    </xf>
    <xf numFmtId="44" fontId="31" fillId="43" borderId="17" xfId="0" applyNumberFormat="1" applyFont="1" applyFill="1" applyBorder="1" applyAlignment="1" applyProtection="1">
      <alignment horizontal="left" vertical="center" wrapText="1"/>
      <protection/>
    </xf>
    <xf numFmtId="4" fontId="31" fillId="43" borderId="18" xfId="0" applyNumberFormat="1" applyFont="1" applyFill="1" applyBorder="1" applyAlignment="1" applyProtection="1">
      <alignment horizontal="right" vertical="center" wrapText="1"/>
      <protection/>
    </xf>
    <xf numFmtId="178" fontId="32" fillId="43" borderId="18" xfId="0" applyNumberFormat="1" applyFont="1" applyFill="1" applyBorder="1" applyAlignment="1" applyProtection="1">
      <alignment horizontal="center" vertical="center" wrapText="1"/>
      <protection/>
    </xf>
    <xf numFmtId="0" fontId="36" fillId="42" borderId="19" xfId="0" applyFont="1" applyFill="1" applyBorder="1" applyAlignment="1" applyProtection="1">
      <alignment horizontal="center" vertical="center"/>
      <protection/>
    </xf>
    <xf numFmtId="178" fontId="28" fillId="42" borderId="20" xfId="0" applyNumberFormat="1" applyFont="1" applyFill="1" applyBorder="1" applyAlignment="1">
      <alignment horizontal="right"/>
    </xf>
    <xf numFmtId="4" fontId="28" fillId="42" borderId="17" xfId="0" applyNumberFormat="1" applyFont="1" applyFill="1" applyBorder="1" applyAlignment="1" applyProtection="1">
      <alignment horizontal="right" vertical="center" wrapText="1"/>
      <protection/>
    </xf>
    <xf numFmtId="0" fontId="37" fillId="42" borderId="21" xfId="0" applyFont="1" applyFill="1" applyBorder="1" applyAlignment="1">
      <alignment horizontal="center" vertical="center"/>
    </xf>
    <xf numFmtId="0" fontId="15" fillId="42" borderId="22" xfId="0" applyFont="1" applyFill="1" applyBorder="1" applyAlignment="1">
      <alignment horizontal="center" vertical="center"/>
    </xf>
    <xf numFmtId="3" fontId="38" fillId="42" borderId="22" xfId="0" applyNumberFormat="1" applyFont="1" applyFill="1" applyBorder="1" applyAlignment="1" applyProtection="1">
      <alignment horizontal="right" vertical="center"/>
      <protection/>
    </xf>
    <xf numFmtId="164" fontId="28" fillId="42" borderId="23" xfId="0" applyNumberFormat="1" applyFont="1" applyFill="1" applyBorder="1" applyAlignment="1" applyProtection="1">
      <alignment horizontal="right"/>
      <protection/>
    </xf>
    <xf numFmtId="164" fontId="22" fillId="43" borderId="24" xfId="0" applyNumberFormat="1" applyFont="1" applyFill="1" applyBorder="1" applyAlignment="1" applyProtection="1">
      <alignment horizontal="center" vertical="center"/>
      <protection/>
    </xf>
    <xf numFmtId="44" fontId="31" fillId="43" borderId="25" xfId="0" applyNumberFormat="1" applyFont="1" applyFill="1" applyBorder="1" applyAlignment="1" applyProtection="1">
      <alignment horizontal="right" vertical="center" wrapText="1"/>
      <protection/>
    </xf>
    <xf numFmtId="1" fontId="20" fillId="40" borderId="26" xfId="0" applyNumberFormat="1" applyFont="1" applyFill="1" applyBorder="1" applyAlignment="1" applyProtection="1">
      <alignment horizontal="center" vertical="center"/>
      <protection locked="0"/>
    </xf>
    <xf numFmtId="0" fontId="83" fillId="23" borderId="27" xfId="0" applyFont="1" applyFill="1" applyBorder="1" applyAlignment="1" applyProtection="1">
      <alignment horizontal="right" vertical="center" wrapText="1"/>
      <protection/>
    </xf>
    <xf numFmtId="3" fontId="84" fillId="23" borderId="27" xfId="0" applyNumberFormat="1" applyFont="1" applyFill="1" applyBorder="1" applyAlignment="1" applyProtection="1">
      <alignment horizontal="center" vertical="center"/>
      <protection/>
    </xf>
    <xf numFmtId="0" fontId="83" fillId="23" borderId="28" xfId="0" applyFont="1" applyFill="1" applyBorder="1" applyAlignment="1" applyProtection="1">
      <alignment horizontal="right" vertical="center" wrapText="1"/>
      <protection/>
    </xf>
    <xf numFmtId="3" fontId="84" fillId="23" borderId="28" xfId="0" applyNumberFormat="1" applyFont="1" applyFill="1" applyBorder="1" applyAlignment="1" applyProtection="1">
      <alignment horizontal="center" vertical="center"/>
      <protection/>
    </xf>
    <xf numFmtId="0" fontId="83" fillId="23" borderId="28" xfId="0" applyFont="1" applyFill="1" applyBorder="1" applyAlignment="1" applyProtection="1">
      <alignment horizontal="right" wrapText="1"/>
      <protection/>
    </xf>
    <xf numFmtId="0" fontId="83" fillId="23" borderId="29" xfId="0" applyFont="1" applyFill="1" applyBorder="1" applyAlignment="1" applyProtection="1">
      <alignment horizontal="right" vertical="center" wrapText="1"/>
      <protection/>
    </xf>
    <xf numFmtId="3" fontId="84" fillId="23" borderId="29" xfId="0" applyNumberFormat="1" applyFont="1" applyFill="1" applyBorder="1" applyAlignment="1" applyProtection="1">
      <alignment horizontal="center" vertical="center"/>
      <protection/>
    </xf>
    <xf numFmtId="0" fontId="83" fillId="23" borderId="29" xfId="0" applyFont="1" applyFill="1" applyBorder="1" applyAlignment="1" applyProtection="1">
      <alignment horizontal="right" wrapText="1"/>
      <protection/>
    </xf>
    <xf numFmtId="14" fontId="85" fillId="44" borderId="30" xfId="0" applyNumberFormat="1" applyFont="1" applyFill="1" applyBorder="1" applyAlignment="1" applyProtection="1">
      <alignment horizontal="center" vertical="center"/>
      <protection/>
    </xf>
    <xf numFmtId="14" fontId="86" fillId="44" borderId="31" xfId="0" applyNumberFormat="1" applyFont="1" applyFill="1" applyBorder="1" applyAlignment="1" applyProtection="1">
      <alignment horizontal="center" vertical="center"/>
      <protection/>
    </xf>
    <xf numFmtId="164" fontId="84" fillId="23" borderId="32" xfId="0" applyNumberFormat="1" applyFont="1" applyFill="1" applyBorder="1" applyAlignment="1" applyProtection="1">
      <alignment horizontal="center" vertical="center"/>
      <protection/>
    </xf>
    <xf numFmtId="164" fontId="84" fillId="23" borderId="33" xfId="0" applyNumberFormat="1" applyFont="1" applyFill="1" applyBorder="1" applyAlignment="1" applyProtection="1">
      <alignment horizontal="center"/>
      <protection/>
    </xf>
    <xf numFmtId="164" fontId="84" fillId="23" borderId="34" xfId="0" applyNumberFormat="1" applyFont="1" applyFill="1" applyBorder="1" applyAlignment="1" applyProtection="1">
      <alignment horizontal="center"/>
      <protection/>
    </xf>
    <xf numFmtId="0" fontId="65" fillId="45" borderId="35" xfId="0" applyFont="1" applyFill="1" applyBorder="1" applyAlignment="1" applyProtection="1">
      <alignment/>
      <protection/>
    </xf>
    <xf numFmtId="0" fontId="65" fillId="45" borderId="36" xfId="0" applyFont="1" applyFill="1" applyBorder="1" applyAlignment="1" applyProtection="1">
      <alignment horizontal="center"/>
      <protection/>
    </xf>
    <xf numFmtId="0" fontId="65" fillId="45" borderId="37" xfId="0" applyFont="1" applyFill="1" applyBorder="1" applyAlignment="1" applyProtection="1">
      <alignment/>
      <protection/>
    </xf>
    <xf numFmtId="0" fontId="87" fillId="45" borderId="38" xfId="0" applyFont="1" applyFill="1" applyBorder="1" applyAlignment="1" applyProtection="1">
      <alignment/>
      <protection/>
    </xf>
    <xf numFmtId="0" fontId="21" fillId="46" borderId="26" xfId="0" applyFont="1" applyFill="1" applyBorder="1" applyAlignment="1" applyProtection="1">
      <alignment horizontal="center" vertical="center" wrapText="1"/>
      <protection/>
    </xf>
    <xf numFmtId="0" fontId="21" fillId="46" borderId="39" xfId="0" applyFont="1" applyFill="1" applyBorder="1" applyAlignment="1" applyProtection="1">
      <alignment horizontal="center" vertical="center"/>
      <protection/>
    </xf>
    <xf numFmtId="177" fontId="6" fillId="34" borderId="0" xfId="0" applyNumberFormat="1" applyFont="1" applyFill="1" applyAlignment="1">
      <alignment/>
    </xf>
    <xf numFmtId="4" fontId="6" fillId="34" borderId="0" xfId="0" applyNumberFormat="1" applyFont="1" applyFill="1" applyAlignment="1">
      <alignment/>
    </xf>
    <xf numFmtId="0" fontId="68" fillId="46" borderId="0" xfId="0" applyFont="1" applyFill="1" applyAlignment="1">
      <alignment/>
    </xf>
    <xf numFmtId="10" fontId="68" fillId="46" borderId="0" xfId="0" applyNumberFormat="1" applyFont="1" applyFill="1" applyAlignment="1">
      <alignment/>
    </xf>
    <xf numFmtId="4" fontId="68" fillId="46" borderId="0" xfId="0" applyNumberFormat="1" applyFont="1" applyFill="1" applyAlignment="1">
      <alignment/>
    </xf>
    <xf numFmtId="180" fontId="68" fillId="46" borderId="0" xfId="0" applyNumberFormat="1" applyFont="1" applyFill="1" applyAlignment="1">
      <alignment/>
    </xf>
    <xf numFmtId="0" fontId="65" fillId="46" borderId="0" xfId="0" applyFont="1" applyFill="1" applyAlignment="1">
      <alignment/>
    </xf>
    <xf numFmtId="0" fontId="68" fillId="47" borderId="0" xfId="0" applyFont="1" applyFill="1" applyAlignment="1">
      <alignment/>
    </xf>
    <xf numFmtId="0" fontId="65" fillId="47" borderId="0" xfId="0" applyFont="1" applyFill="1" applyAlignment="1">
      <alignment/>
    </xf>
    <xf numFmtId="0" fontId="0" fillId="47" borderId="0" xfId="0" applyFill="1" applyAlignment="1">
      <alignment/>
    </xf>
    <xf numFmtId="14" fontId="88" fillId="46" borderId="11" xfId="0" applyNumberFormat="1" applyFont="1" applyFill="1" applyBorder="1" applyAlignment="1" applyProtection="1">
      <alignment/>
      <protection/>
    </xf>
    <xf numFmtId="2" fontId="88" fillId="46" borderId="10" xfId="0" applyNumberFormat="1" applyFont="1" applyFill="1" applyBorder="1" applyAlignment="1" applyProtection="1">
      <alignment/>
      <protection/>
    </xf>
    <xf numFmtId="177" fontId="8" fillId="36" borderId="0" xfId="0" applyNumberFormat="1" applyFont="1" applyFill="1" applyAlignment="1">
      <alignment horizontal="center" vertical="center"/>
    </xf>
    <xf numFmtId="10" fontId="8" fillId="36" borderId="0" xfId="0" applyNumberFormat="1" applyFont="1" applyFill="1" applyAlignment="1">
      <alignment horizontal="center" vertical="center" wrapText="1"/>
    </xf>
    <xf numFmtId="4" fontId="8" fillId="36" borderId="0" xfId="0" applyNumberFormat="1" applyFont="1" applyFill="1" applyAlignment="1">
      <alignment horizontal="center" vertical="center"/>
    </xf>
    <xf numFmtId="4" fontId="8" fillId="36" borderId="0" xfId="0" applyNumberFormat="1" applyFont="1" applyFill="1" applyAlignment="1">
      <alignment horizontal="center" vertical="center" wrapText="1"/>
    </xf>
    <xf numFmtId="180" fontId="89" fillId="36" borderId="0" xfId="0" applyNumberFormat="1" applyFont="1" applyFill="1" applyAlignment="1">
      <alignment horizontal="center" vertical="center" wrapText="1"/>
    </xf>
    <xf numFmtId="180" fontId="8" fillId="36" borderId="0" xfId="0" applyNumberFormat="1" applyFont="1" applyFill="1" applyAlignment="1">
      <alignment horizontal="center" vertical="center" wrapText="1"/>
    </xf>
    <xf numFmtId="0" fontId="88" fillId="47" borderId="0" xfId="0" applyFont="1" applyFill="1" applyAlignment="1">
      <alignment/>
    </xf>
    <xf numFmtId="169" fontId="35" fillId="37" borderId="0" xfId="4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90" fillId="45" borderId="37" xfId="0" applyFont="1" applyFill="1" applyBorder="1" applyAlignment="1" applyProtection="1">
      <alignment horizontal="center" wrapText="1"/>
      <protection/>
    </xf>
    <xf numFmtId="0" fontId="90" fillId="44" borderId="37" xfId="0" applyFont="1" applyFill="1" applyBorder="1" applyAlignment="1" applyProtection="1">
      <alignment horizontal="center" wrapText="1"/>
      <protection/>
    </xf>
    <xf numFmtId="0" fontId="90" fillId="45" borderId="37" xfId="0" applyFont="1" applyFill="1" applyBorder="1" applyAlignment="1" applyProtection="1">
      <alignment horizontal="center" vertical="center" wrapText="1"/>
      <protection/>
    </xf>
    <xf numFmtId="0" fontId="91" fillId="37" borderId="37" xfId="45" applyFont="1" applyFill="1" applyBorder="1" applyAlignment="1" applyProtection="1">
      <alignment horizontal="center" vertical="center" wrapText="1"/>
      <protection/>
    </xf>
    <xf numFmtId="0" fontId="91" fillId="0" borderId="37" xfId="45" applyFont="1" applyBorder="1" applyAlignment="1" applyProtection="1">
      <alignment horizontal="center" vertical="center" wrapText="1"/>
      <protection/>
    </xf>
    <xf numFmtId="0" fontId="35" fillId="37" borderId="37" xfId="0" applyFont="1" applyFill="1" applyBorder="1" applyAlignment="1" applyProtection="1">
      <alignment horizontal="left" vertical="center" wrapText="1"/>
      <protection/>
    </xf>
    <xf numFmtId="0" fontId="15" fillId="39" borderId="0" xfId="0" applyFont="1" applyFill="1" applyAlignment="1">
      <alignment wrapText="1"/>
    </xf>
    <xf numFmtId="0" fontId="0" fillId="0" borderId="0" xfId="0" applyAlignment="1">
      <alignment wrapText="1"/>
    </xf>
    <xf numFmtId="0" fontId="15" fillId="39" borderId="0" xfId="0" applyFont="1" applyFill="1" applyAlignment="1">
      <alignment vertical="center" wrapText="1"/>
    </xf>
    <xf numFmtId="0" fontId="15" fillId="39" borderId="0" xfId="0" applyFont="1" applyFill="1" applyAlignment="1" applyProtection="1">
      <alignment wrapText="1"/>
      <protection/>
    </xf>
    <xf numFmtId="0" fontId="6" fillId="39" borderId="0" xfId="0" applyFont="1" applyFill="1" applyAlignment="1">
      <alignment wrapText="1"/>
    </xf>
    <xf numFmtId="0" fontId="83" fillId="48" borderId="40" xfId="0" applyFont="1" applyFill="1" applyBorder="1" applyAlignment="1" applyProtection="1">
      <alignment horizontal="right" vertical="center" wrapText="1"/>
      <protection/>
    </xf>
    <xf numFmtId="0" fontId="83" fillId="23" borderId="28" xfId="0" applyFont="1" applyFill="1" applyBorder="1" applyAlignment="1" applyProtection="1">
      <alignment horizontal="right" vertical="center" wrapText="1"/>
      <protection/>
    </xf>
    <xf numFmtId="0" fontId="88" fillId="23" borderId="27" xfId="0" applyFont="1" applyFill="1" applyBorder="1" applyAlignment="1" applyProtection="1">
      <alignment horizontal="right" vertical="center" wrapText="1"/>
      <protection/>
    </xf>
    <xf numFmtId="0" fontId="84" fillId="23" borderId="27" xfId="0" applyFont="1" applyFill="1" applyBorder="1" applyAlignment="1" applyProtection="1">
      <alignment horizontal="center" vertical="center" wrapText="1"/>
      <protection/>
    </xf>
    <xf numFmtId="0" fontId="92" fillId="23" borderId="27" xfId="0" applyFont="1" applyFill="1" applyBorder="1" applyAlignment="1" applyProtection="1">
      <alignment horizontal="center" vertical="center" wrapText="1"/>
      <protection/>
    </xf>
    <xf numFmtId="0" fontId="84" fillId="23" borderId="28" xfId="0" applyFont="1" applyFill="1" applyBorder="1" applyAlignment="1" applyProtection="1">
      <alignment horizontal="center" vertical="center" wrapText="1"/>
      <protection/>
    </xf>
    <xf numFmtId="0" fontId="92" fillId="23" borderId="28" xfId="0" applyFont="1" applyFill="1" applyBorder="1" applyAlignment="1" applyProtection="1">
      <alignment horizontal="center" vertical="center" wrapText="1"/>
      <protection/>
    </xf>
    <xf numFmtId="0" fontId="30" fillId="41" borderId="41" xfId="0" applyFont="1" applyFill="1" applyBorder="1" applyAlignment="1" applyProtection="1">
      <alignment horizontal="center" vertical="center" wrapText="1"/>
      <protection/>
    </xf>
    <xf numFmtId="0" fontId="34" fillId="41" borderId="42" xfId="0" applyFont="1" applyFill="1" applyBorder="1" applyAlignment="1">
      <alignment horizontal="center" vertical="center" wrapText="1"/>
    </xf>
    <xf numFmtId="0" fontId="34" fillId="41" borderId="43" xfId="0" applyFont="1" applyFill="1" applyBorder="1" applyAlignment="1">
      <alignment horizontal="center" vertical="center" wrapText="1"/>
    </xf>
    <xf numFmtId="0" fontId="21" fillId="46" borderId="44" xfId="0" applyFont="1" applyFill="1" applyBorder="1" applyAlignment="1" applyProtection="1">
      <alignment horizontal="center" vertical="center" wrapText="1"/>
      <protection/>
    </xf>
    <xf numFmtId="0" fontId="21" fillId="46" borderId="45" xfId="0" applyFont="1" applyFill="1" applyBorder="1" applyAlignment="1" applyProtection="1">
      <alignment horizontal="center" vertical="center" wrapText="1"/>
      <protection/>
    </xf>
    <xf numFmtId="0" fontId="21" fillId="46" borderId="46" xfId="0" applyFont="1" applyFill="1" applyBorder="1" applyAlignment="1" applyProtection="1">
      <alignment horizontal="center" vertical="center" wrapText="1"/>
      <protection/>
    </xf>
    <xf numFmtId="0" fontId="84" fillId="23" borderId="29" xfId="0" applyFont="1" applyFill="1" applyBorder="1" applyAlignment="1" applyProtection="1">
      <alignment horizontal="center" vertical="center" wrapText="1"/>
      <protection/>
    </xf>
    <xf numFmtId="0" fontId="92" fillId="23" borderId="29" xfId="0" applyFont="1" applyFill="1" applyBorder="1" applyAlignment="1" applyProtection="1">
      <alignment horizontal="center" vertical="center" wrapText="1"/>
      <protection/>
    </xf>
    <xf numFmtId="0" fontId="83" fillId="48" borderId="47" xfId="0" applyFont="1" applyFill="1" applyBorder="1" applyAlignment="1" applyProtection="1">
      <alignment horizontal="right" vertical="center" wrapText="1"/>
      <protection/>
    </xf>
    <xf numFmtId="0" fontId="83" fillId="23" borderId="29" xfId="0" applyFont="1" applyFill="1" applyBorder="1" applyAlignment="1" applyProtection="1">
      <alignment horizontal="right" vertical="center" wrapText="1"/>
      <protection/>
    </xf>
    <xf numFmtId="164" fontId="88" fillId="23" borderId="29" xfId="0" applyNumberFormat="1" applyFont="1" applyFill="1" applyBorder="1" applyAlignment="1" applyProtection="1">
      <alignment horizontal="right" wrapText="1"/>
      <protection/>
    </xf>
    <xf numFmtId="0" fontId="88" fillId="23" borderId="29" xfId="0" applyFont="1" applyFill="1" applyBorder="1" applyAlignment="1" applyProtection="1">
      <alignment horizontal="right" wrapText="1"/>
      <protection/>
    </xf>
    <xf numFmtId="0" fontId="23" fillId="46" borderId="48" xfId="0" applyFont="1" applyFill="1" applyBorder="1" applyAlignment="1" applyProtection="1">
      <alignment horizontal="center" vertical="center" wrapText="1"/>
      <protection/>
    </xf>
    <xf numFmtId="0" fontId="24" fillId="46" borderId="46" xfId="0" applyFont="1" applyFill="1" applyBorder="1" applyAlignment="1" applyProtection="1">
      <alignment horizontal="center" vertical="center" wrapText="1"/>
      <protection/>
    </xf>
    <xf numFmtId="0" fontId="30" fillId="41" borderId="42" xfId="0" applyFont="1" applyFill="1" applyBorder="1" applyAlignment="1" applyProtection="1">
      <alignment horizontal="center" vertical="center" wrapText="1"/>
      <protection/>
    </xf>
    <xf numFmtId="0" fontId="93" fillId="49" borderId="49" xfId="0" applyFont="1" applyFill="1" applyBorder="1" applyAlignment="1" applyProtection="1">
      <alignment horizontal="center" vertical="center" wrapText="1"/>
      <protection/>
    </xf>
    <xf numFmtId="0" fontId="93" fillId="49" borderId="50" xfId="0" applyFont="1" applyFill="1" applyBorder="1" applyAlignment="1" applyProtection="1">
      <alignment horizontal="center" vertical="center" wrapText="1"/>
      <protection/>
    </xf>
    <xf numFmtId="0" fontId="93" fillId="49" borderId="51" xfId="0" applyFont="1" applyFill="1" applyBorder="1" applyAlignment="1" applyProtection="1">
      <alignment horizontal="center" vertical="center" wrapText="1"/>
      <protection/>
    </xf>
    <xf numFmtId="1" fontId="23" fillId="49" borderId="52" xfId="0" applyNumberFormat="1" applyFont="1" applyFill="1" applyBorder="1" applyAlignment="1" applyProtection="1">
      <alignment horizontal="center" vertical="center" wrapText="1"/>
      <protection/>
    </xf>
    <xf numFmtId="0" fontId="23" fillId="49" borderId="53" xfId="0" applyFont="1" applyFill="1" applyBorder="1" applyAlignment="1" applyProtection="1">
      <alignment horizontal="center" vertical="center" wrapText="1"/>
      <protection/>
    </xf>
    <xf numFmtId="1" fontId="23" fillId="49" borderId="54" xfId="0" applyNumberFormat="1" applyFont="1" applyFill="1" applyBorder="1" applyAlignment="1" applyProtection="1">
      <alignment horizontal="center" vertical="center" wrapText="1"/>
      <protection/>
    </xf>
    <xf numFmtId="0" fontId="23" fillId="49" borderId="50" xfId="0" applyFont="1" applyFill="1" applyBorder="1" applyAlignment="1" applyProtection="1">
      <alignment horizontal="center" vertical="center" wrapText="1"/>
      <protection/>
    </xf>
    <xf numFmtId="0" fontId="23" fillId="49" borderId="55" xfId="0" applyFont="1" applyFill="1" applyBorder="1" applyAlignment="1" applyProtection="1">
      <alignment horizontal="center" vertical="center" wrapText="1"/>
      <protection/>
    </xf>
    <xf numFmtId="164" fontId="26" fillId="40" borderId="54" xfId="0" applyNumberFormat="1" applyFont="1" applyFill="1" applyBorder="1" applyAlignment="1" applyProtection="1">
      <alignment horizontal="center" wrapText="1"/>
      <protection locked="0"/>
    </xf>
    <xf numFmtId="0" fontId="5" fillId="40" borderId="50" xfId="0" applyFont="1" applyFill="1" applyBorder="1" applyAlignment="1" applyProtection="1">
      <alignment/>
      <protection locked="0"/>
    </xf>
    <xf numFmtId="0" fontId="5" fillId="40" borderId="55" xfId="0" applyFont="1" applyFill="1" applyBorder="1" applyAlignment="1" applyProtection="1">
      <alignment/>
      <protection locked="0"/>
    </xf>
    <xf numFmtId="3" fontId="26" fillId="40" borderId="56" xfId="0" applyNumberFormat="1" applyFont="1" applyFill="1" applyBorder="1" applyAlignment="1" applyProtection="1">
      <alignment horizontal="center" wrapText="1"/>
      <protection locked="0"/>
    </xf>
    <xf numFmtId="0" fontId="27" fillId="40" borderId="57" xfId="0" applyFont="1" applyFill="1" applyBorder="1" applyAlignment="1" applyProtection="1">
      <alignment/>
      <protection locked="0"/>
    </xf>
    <xf numFmtId="14" fontId="26" fillId="50" borderId="58" xfId="0" applyNumberFormat="1" applyFont="1" applyFill="1" applyBorder="1" applyAlignment="1" applyProtection="1">
      <alignment horizontal="center" vertical="center" wrapText="1"/>
      <protection locked="0"/>
    </xf>
    <xf numFmtId="164" fontId="88" fillId="23" borderId="28" xfId="0" applyNumberFormat="1" applyFont="1" applyFill="1" applyBorder="1" applyAlignment="1" applyProtection="1">
      <alignment horizontal="right" wrapText="1"/>
      <protection/>
    </xf>
    <xf numFmtId="0" fontId="88" fillId="23" borderId="28" xfId="0" applyFont="1" applyFill="1" applyBorder="1" applyAlignment="1" applyProtection="1">
      <alignment horizontal="right" wrapText="1"/>
      <protection/>
    </xf>
    <xf numFmtId="0" fontId="83" fillId="48" borderId="59" xfId="0" applyFont="1" applyFill="1" applyBorder="1" applyAlignment="1" applyProtection="1">
      <alignment horizontal="right" vertical="center" wrapText="1"/>
      <protection/>
    </xf>
    <xf numFmtId="0" fontId="83" fillId="23" borderId="27" xfId="0" applyFont="1" applyFill="1" applyBorder="1" applyAlignment="1" applyProtection="1">
      <alignment horizontal="right" vertical="center" wrapText="1"/>
      <protection/>
    </xf>
    <xf numFmtId="3" fontId="38" fillId="42" borderId="22" xfId="0" applyNumberFormat="1" applyFont="1" applyFill="1" applyBorder="1" applyAlignment="1" applyProtection="1">
      <alignment horizontal="right" vertical="center" wrapText="1"/>
      <protection/>
    </xf>
    <xf numFmtId="0" fontId="39" fillId="42" borderId="22" xfId="0" applyFont="1" applyFill="1" applyBorder="1" applyAlignment="1">
      <alignment horizontal="right" vertical="center" wrapText="1"/>
    </xf>
    <xf numFmtId="0" fontId="30" fillId="43" borderId="60" xfId="0" applyFont="1" applyFill="1" applyBorder="1" applyAlignment="1" applyProtection="1">
      <alignment horizontal="center" vertical="center" wrapText="1"/>
      <protection/>
    </xf>
    <xf numFmtId="0" fontId="30" fillId="43" borderId="61" xfId="0" applyFont="1" applyFill="1" applyBorder="1" applyAlignment="1" applyProtection="1">
      <alignment horizontal="center" vertical="center" wrapText="1"/>
      <protection/>
    </xf>
    <xf numFmtId="0" fontId="30" fillId="43" borderId="62" xfId="0" applyFont="1" applyFill="1" applyBorder="1" applyAlignment="1" applyProtection="1">
      <alignment horizontal="center" vertical="center" wrapText="1"/>
      <protection/>
    </xf>
    <xf numFmtId="0" fontId="30" fillId="41" borderId="61" xfId="0" applyFont="1" applyFill="1" applyBorder="1" applyAlignment="1" applyProtection="1">
      <alignment horizontal="center" vertical="center" wrapText="1"/>
      <protection/>
    </xf>
    <xf numFmtId="0" fontId="34" fillId="41" borderId="62" xfId="0" applyFont="1" applyFill="1" applyBorder="1" applyAlignment="1">
      <alignment horizontal="center" vertical="center" wrapText="1"/>
    </xf>
    <xf numFmtId="0" fontId="23" fillId="42" borderId="63" xfId="0" applyFont="1" applyFill="1" applyBorder="1" applyAlignment="1">
      <alignment horizontal="center" vertical="center" wrapText="1"/>
    </xf>
    <xf numFmtId="0" fontId="23" fillId="42" borderId="64" xfId="0" applyFont="1" applyFill="1" applyBorder="1" applyAlignment="1">
      <alignment horizontal="center" vertical="center" wrapText="1"/>
    </xf>
    <xf numFmtId="169" fontId="38" fillId="42" borderId="64" xfId="0" applyNumberFormat="1" applyFont="1" applyFill="1" applyBorder="1" applyAlignment="1" applyProtection="1">
      <alignment horizontal="right" vertical="center" wrapText="1"/>
      <protection/>
    </xf>
    <xf numFmtId="0" fontId="38" fillId="42" borderId="64" xfId="0" applyFont="1" applyFill="1" applyBorder="1" applyAlignment="1">
      <alignment horizontal="right" vertical="center" wrapText="1"/>
    </xf>
    <xf numFmtId="0" fontId="34" fillId="41" borderId="61" xfId="0" applyFont="1" applyFill="1" applyBorder="1" applyAlignment="1" applyProtection="1">
      <alignment horizontal="center" vertical="center" wrapText="1"/>
      <protection/>
    </xf>
    <xf numFmtId="0" fontId="34" fillId="41" borderId="61" xfId="0" applyFont="1" applyFill="1" applyBorder="1" applyAlignment="1">
      <alignment horizontal="center" vertical="center" wrapText="1"/>
    </xf>
    <xf numFmtId="0" fontId="33" fillId="41" borderId="13" xfId="0" applyFont="1" applyFill="1" applyBorder="1" applyAlignment="1" applyProtection="1">
      <alignment horizontal="center" vertical="center"/>
      <protection/>
    </xf>
    <xf numFmtId="0" fontId="25" fillId="41" borderId="16" xfId="0" applyFont="1" applyFill="1" applyBorder="1" applyAlignment="1">
      <alignment horizontal="center" vertical="center"/>
    </xf>
    <xf numFmtId="0" fontId="33" fillId="43" borderId="65" xfId="0" applyFont="1" applyFill="1" applyBorder="1" applyAlignment="1" applyProtection="1">
      <alignment horizontal="center" vertical="center" wrapText="1"/>
      <protection/>
    </xf>
    <xf numFmtId="0" fontId="33" fillId="43" borderId="66" xfId="0" applyFont="1" applyFill="1" applyBorder="1" applyAlignment="1" applyProtection="1">
      <alignment horizontal="center" vertical="center" wrapText="1"/>
      <protection/>
    </xf>
    <xf numFmtId="0" fontId="33" fillId="43" borderId="13" xfId="0" applyFont="1" applyFill="1" applyBorder="1" applyAlignment="1" applyProtection="1">
      <alignment horizontal="center" vertical="center" wrapText="1"/>
      <protection/>
    </xf>
    <xf numFmtId="0" fontId="38" fillId="42" borderId="14" xfId="0" applyFont="1" applyFill="1" applyBorder="1" applyAlignment="1">
      <alignment horizontal="right" vertical="center" wrapText="1"/>
    </xf>
    <xf numFmtId="180" fontId="65" fillId="46" borderId="0" xfId="0" applyNumberFormat="1" applyFont="1" applyFill="1" applyAlignment="1">
      <alignment vertical="center" wrapText="1"/>
    </xf>
    <xf numFmtId="0" fontId="65" fillId="46" borderId="0" xfId="0" applyFont="1" applyFill="1" applyAlignment="1">
      <alignment vertical="center" wrapText="1"/>
    </xf>
    <xf numFmtId="10" fontId="88" fillId="46" borderId="67" xfId="0" applyNumberFormat="1" applyFont="1" applyFill="1" applyBorder="1" applyAlignment="1" applyProtection="1">
      <alignment wrapText="1"/>
      <protection locked="0"/>
    </xf>
    <xf numFmtId="0" fontId="94" fillId="0" borderId="0" xfId="0" applyFont="1" applyAlignment="1">
      <alignment horizontal="center" vertical="center" textRotation="180" wrapText="1"/>
    </xf>
    <xf numFmtId="0" fontId="95" fillId="0" borderId="0" xfId="0" applyFont="1" applyAlignment="1">
      <alignment horizontal="center" vertical="center" textRotation="180"/>
    </xf>
    <xf numFmtId="10" fontId="88" fillId="46" borderId="67" xfId="0" applyNumberFormat="1" applyFont="1" applyFill="1" applyBorder="1" applyAlignment="1" applyProtection="1">
      <alignment horizontal="center" vertical="center" wrapText="1"/>
      <protection locked="0"/>
    </xf>
    <xf numFmtId="0" fontId="65" fillId="46" borderId="0" xfId="0" applyFont="1" applyFill="1" applyAlignment="1">
      <alignment wrapText="1"/>
    </xf>
    <xf numFmtId="180" fontId="65" fillId="46" borderId="0" xfId="0" applyNumberFormat="1" applyFont="1" applyFill="1" applyAlignment="1">
      <alignment wrapText="1"/>
    </xf>
    <xf numFmtId="180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ine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zoomScalePageLayoutView="0" workbookViewId="0" topLeftCell="A1">
      <selection activeCell="D5" sqref="D5:E5"/>
    </sheetView>
  </sheetViews>
  <sheetFormatPr defaultColWidth="11.421875" defaultRowHeight="15"/>
  <cols>
    <col min="1" max="1" width="1.8515625" style="0" customWidth="1"/>
    <col min="2" max="2" width="2.421875" style="3" customWidth="1"/>
    <col min="3" max="3" width="7.8515625" style="3" customWidth="1"/>
    <col min="4" max="4" width="18.140625" style="3" customWidth="1"/>
    <col min="5" max="5" width="6.28125" style="3" customWidth="1"/>
    <col min="6" max="6" width="13.7109375" style="3" customWidth="1"/>
    <col min="7" max="7" width="21.7109375" style="3" customWidth="1"/>
    <col min="8" max="8" width="17.421875" style="3" customWidth="1"/>
    <col min="9" max="9" width="11.57421875" style="3" hidden="1" customWidth="1"/>
    <col min="10" max="10" width="9.7109375" style="4" hidden="1" customWidth="1"/>
    <col min="11" max="11" width="11.00390625" style="4" customWidth="1"/>
    <col min="12" max="12" width="13.8515625" style="4" customWidth="1"/>
    <col min="13" max="13" width="3.28125" style="5" customWidth="1"/>
    <col min="14" max="14" width="3.421875" style="0" customWidth="1"/>
  </cols>
  <sheetData>
    <row r="1" spans="1:14" ht="26.25" customHeight="1">
      <c r="A1" s="133"/>
      <c r="B1" s="134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21" customHeight="1" thickBot="1">
      <c r="A2" s="133"/>
      <c r="B2" s="31"/>
      <c r="C2" s="31"/>
      <c r="D2" s="31"/>
      <c r="E2" s="31"/>
      <c r="F2" s="31"/>
      <c r="G2" s="31"/>
      <c r="H2" s="31"/>
      <c r="I2" s="31"/>
      <c r="J2" s="32"/>
      <c r="K2" s="32"/>
      <c r="L2" s="32"/>
      <c r="M2" s="33"/>
      <c r="N2" s="135"/>
    </row>
    <row r="3" spans="1:14" ht="15.75" thickTop="1">
      <c r="A3" s="133"/>
      <c r="B3" s="31"/>
      <c r="C3" s="98"/>
      <c r="D3" s="127" t="s">
        <v>49</v>
      </c>
      <c r="E3" s="127"/>
      <c r="F3" s="99" t="s">
        <v>13</v>
      </c>
      <c r="G3" s="100"/>
      <c r="H3" s="125" t="s">
        <v>48</v>
      </c>
      <c r="I3" s="126"/>
      <c r="J3" s="126"/>
      <c r="K3" s="126"/>
      <c r="L3" s="101"/>
      <c r="M3" s="34"/>
      <c r="N3" s="135"/>
    </row>
    <row r="4" spans="1:14" ht="33" customHeight="1">
      <c r="A4" s="133"/>
      <c r="B4" s="31"/>
      <c r="C4" s="158" t="s">
        <v>12</v>
      </c>
      <c r="D4" s="159"/>
      <c r="E4" s="159"/>
      <c r="F4" s="160"/>
      <c r="G4" s="161" t="s">
        <v>8</v>
      </c>
      <c r="H4" s="162"/>
      <c r="I4" s="163" t="s">
        <v>0</v>
      </c>
      <c r="J4" s="164"/>
      <c r="K4" s="164"/>
      <c r="L4" s="165"/>
      <c r="M4" s="34"/>
      <c r="N4" s="135"/>
    </row>
    <row r="5" spans="1:14" ht="15.75" thickBot="1">
      <c r="A5" s="133"/>
      <c r="B5" s="31"/>
      <c r="C5" s="94" t="s">
        <v>51</v>
      </c>
      <c r="D5" s="171">
        <v>38487</v>
      </c>
      <c r="E5" s="171">
        <v>39448</v>
      </c>
      <c r="F5" s="93" t="s">
        <v>50</v>
      </c>
      <c r="G5" s="169">
        <v>5</v>
      </c>
      <c r="H5" s="170"/>
      <c r="I5" s="166">
        <v>2.65</v>
      </c>
      <c r="J5" s="167"/>
      <c r="K5" s="167"/>
      <c r="L5" s="168"/>
      <c r="M5" s="34"/>
      <c r="N5" s="135"/>
    </row>
    <row r="6" spans="1:14" ht="24.75" customHeight="1" thickTop="1">
      <c r="A6" s="133"/>
      <c r="B6" s="31"/>
      <c r="C6" s="174" t="s">
        <v>1</v>
      </c>
      <c r="D6" s="175"/>
      <c r="E6" s="139">
        <f ca="1">DATEDIF(D5,TODAY(),"Y")</f>
        <v>3</v>
      </c>
      <c r="F6" s="140"/>
      <c r="G6" s="85" t="s">
        <v>9</v>
      </c>
      <c r="H6" s="86">
        <f>G5*7</f>
        <v>35</v>
      </c>
      <c r="I6" s="138" t="s">
        <v>7</v>
      </c>
      <c r="J6" s="138"/>
      <c r="K6" s="85" t="s">
        <v>7</v>
      </c>
      <c r="L6" s="95">
        <f>I5*G5/20</f>
        <v>0.6625</v>
      </c>
      <c r="M6" s="35"/>
      <c r="N6" s="135"/>
    </row>
    <row r="7" spans="1:14" ht="15">
      <c r="A7" s="133"/>
      <c r="B7" s="31"/>
      <c r="C7" s="136" t="s">
        <v>2</v>
      </c>
      <c r="D7" s="137"/>
      <c r="E7" s="141">
        <f ca="1">DATEDIF(D5,TODAY(),"M")</f>
        <v>46</v>
      </c>
      <c r="F7" s="142"/>
      <c r="G7" s="87" t="s">
        <v>10</v>
      </c>
      <c r="H7" s="88">
        <f>G5*30</f>
        <v>150</v>
      </c>
      <c r="I7" s="172" t="s">
        <v>3</v>
      </c>
      <c r="J7" s="173"/>
      <c r="K7" s="89" t="s">
        <v>27</v>
      </c>
      <c r="L7" s="96">
        <f>($G$5*30/20)*$I$5</f>
        <v>19.875</v>
      </c>
      <c r="M7" s="36"/>
      <c r="N7" s="135"/>
    </row>
    <row r="8" spans="1:14" ht="15.75" thickBot="1">
      <c r="A8" s="133"/>
      <c r="B8" s="31"/>
      <c r="C8" s="151" t="s">
        <v>4</v>
      </c>
      <c r="D8" s="152"/>
      <c r="E8" s="149">
        <f ca="1">DATEDIF(D5,TODAY(),"D")</f>
        <v>1413</v>
      </c>
      <c r="F8" s="150"/>
      <c r="G8" s="90" t="s">
        <v>11</v>
      </c>
      <c r="H8" s="91">
        <f>G5*365.25</f>
        <v>1826.25</v>
      </c>
      <c r="I8" s="153" t="s">
        <v>5</v>
      </c>
      <c r="J8" s="154"/>
      <c r="K8" s="92" t="s">
        <v>26</v>
      </c>
      <c r="L8" s="97">
        <f>($G$5*365/20)*$I$5</f>
        <v>241.8125</v>
      </c>
      <c r="M8" s="37"/>
      <c r="N8" s="135"/>
    </row>
    <row r="9" spans="1:14" ht="24" customHeight="1" thickBot="1" thickTop="1">
      <c r="A9" s="133"/>
      <c r="B9" s="31"/>
      <c r="C9" s="155" t="s">
        <v>14</v>
      </c>
      <c r="D9" s="156"/>
      <c r="E9" s="84">
        <v>5</v>
      </c>
      <c r="F9" s="102" t="s">
        <v>6</v>
      </c>
      <c r="G9" s="146" t="s">
        <v>46</v>
      </c>
      <c r="H9" s="147"/>
      <c r="I9" s="147"/>
      <c r="J9" s="147"/>
      <c r="K9" s="148"/>
      <c r="L9" s="103" t="s">
        <v>43</v>
      </c>
      <c r="M9" s="38"/>
      <c r="N9" s="135"/>
    </row>
    <row r="10" spans="1:14" ht="23.25" customHeight="1" thickTop="1">
      <c r="A10" s="133"/>
      <c r="B10" s="31"/>
      <c r="C10" s="143" t="str">
        <f>" Total gasto aproximado durante "&amp;TEXT(E9,"###")&amp;" años  "</f>
        <v> Total gasto aproximado durante 5 años  </v>
      </c>
      <c r="D10" s="144"/>
      <c r="E10" s="145"/>
      <c r="F10" s="82">
        <f>VLOOKUP(E9,subidaIPC!A7:E256,5)</f>
        <v>5471.772969592285</v>
      </c>
      <c r="G10" s="157" t="str">
        <f>" Desde que comenzó a fumar  "&amp;TEXT(E6,"###")&amp;" año/s "</f>
        <v> Desde que comenzó a fumar  3 año/s </v>
      </c>
      <c r="H10" s="144"/>
      <c r="I10" s="144"/>
      <c r="J10" s="144"/>
      <c r="K10" s="145"/>
      <c r="L10" s="83">
        <f>IF(E6=0,0,VLOOKUP(E6,'capital-acumulado'!A6:G149,6))</f>
        <v>850.38470286875</v>
      </c>
      <c r="M10" s="39"/>
      <c r="N10" s="135"/>
    </row>
    <row r="11" spans="1:14" ht="18" customHeight="1">
      <c r="A11" s="133"/>
      <c r="B11" s="31"/>
      <c r="C11" s="178" t="s">
        <v>31</v>
      </c>
      <c r="D11" s="179"/>
      <c r="E11" s="180"/>
      <c r="F11" s="69">
        <f>IF(F10=0,0,(F10/E9))</f>
        <v>1094.354593918457</v>
      </c>
      <c r="G11" s="181" t="s">
        <v>44</v>
      </c>
      <c r="H11" s="181"/>
      <c r="I11" s="181"/>
      <c r="J11" s="181"/>
      <c r="K11" s="182"/>
      <c r="L11" s="72">
        <f>IF(E6=0,0,L10/E6)</f>
        <v>283.4615676229167</v>
      </c>
      <c r="M11" s="39"/>
      <c r="N11" s="135"/>
    </row>
    <row r="12" spans="1:14" ht="15" customHeight="1">
      <c r="A12" s="133"/>
      <c r="B12" s="31"/>
      <c r="C12" s="178" t="s">
        <v>32</v>
      </c>
      <c r="D12" s="179"/>
      <c r="E12" s="180"/>
      <c r="F12" s="60">
        <f>F11/12</f>
        <v>91.19621615987143</v>
      </c>
      <c r="G12" s="181" t="s">
        <v>45</v>
      </c>
      <c r="H12" s="187"/>
      <c r="I12" s="188"/>
      <c r="J12" s="188"/>
      <c r="K12" s="182"/>
      <c r="L12" s="73">
        <f>L11/12</f>
        <v>23.621797301909723</v>
      </c>
      <c r="M12" s="39"/>
      <c r="N12" s="135"/>
    </row>
    <row r="13" spans="1:14" ht="15.75" customHeight="1" thickBot="1">
      <c r="A13" s="133"/>
      <c r="B13" s="31"/>
      <c r="C13" s="191" t="s">
        <v>33</v>
      </c>
      <c r="D13" s="192"/>
      <c r="E13" s="193"/>
      <c r="F13" s="70">
        <f>F12/30</f>
        <v>3.0398738719957143</v>
      </c>
      <c r="G13" s="189" t="s">
        <v>47</v>
      </c>
      <c r="H13" s="190"/>
      <c r="I13" s="62"/>
      <c r="J13" s="63"/>
      <c r="K13" s="71">
        <f>D5</f>
        <v>38487</v>
      </c>
      <c r="L13" s="74">
        <f>VLOOKUP(E6,preciotabaco!A4:C210,2)</f>
        <v>2.3108</v>
      </c>
      <c r="M13" s="39"/>
      <c r="N13" s="135"/>
    </row>
    <row r="14" spans="1:14" ht="16.5" customHeight="1" thickTop="1">
      <c r="A14" s="133"/>
      <c r="B14" s="31"/>
      <c r="C14" s="75"/>
      <c r="D14" s="64"/>
      <c r="E14" s="64"/>
      <c r="F14" s="66"/>
      <c r="G14" s="194" t="s">
        <v>41</v>
      </c>
      <c r="H14" s="194"/>
      <c r="I14" s="65"/>
      <c r="J14" s="67">
        <f>L13*365.25</f>
        <v>844.0197</v>
      </c>
      <c r="K14" s="68">
        <f>D5</f>
        <v>38487</v>
      </c>
      <c r="L14" s="76">
        <f>L13*365.25</f>
        <v>844.0197</v>
      </c>
      <c r="M14" s="40"/>
      <c r="N14" s="135"/>
    </row>
    <row r="15" spans="1:14" ht="16.5" customHeight="1">
      <c r="A15" s="133"/>
      <c r="B15" s="31"/>
      <c r="C15" s="183"/>
      <c r="D15" s="184"/>
      <c r="E15" s="184"/>
      <c r="F15" s="185" t="str">
        <f>"Gasto (aprox) en un total de "&amp;TEXT($E$8,"###")&amp;" días "</f>
        <v>Gasto (aprox) en un total de 1413 días </v>
      </c>
      <c r="G15" s="186"/>
      <c r="H15" s="186"/>
      <c r="I15" s="186"/>
      <c r="J15" s="186"/>
      <c r="K15" s="186"/>
      <c r="L15" s="77">
        <f>IF(E6=0,0,VLOOKUP(E6,'capital-acumulado'!A6:G149,6))</f>
        <v>850.38470286875</v>
      </c>
      <c r="M15" s="40"/>
      <c r="N15" s="135"/>
    </row>
    <row r="16" spans="1:14" ht="16.5" customHeight="1" thickBot="1">
      <c r="A16" s="133"/>
      <c r="B16" s="31"/>
      <c r="C16" s="78"/>
      <c r="D16" s="79"/>
      <c r="E16" s="79"/>
      <c r="F16" s="80"/>
      <c r="G16" s="176" t="s">
        <v>42</v>
      </c>
      <c r="H16" s="177"/>
      <c r="I16" s="177"/>
      <c r="J16" s="177"/>
      <c r="K16" s="177"/>
      <c r="L16" s="81">
        <f>L10+F10</f>
        <v>6322.157672461035</v>
      </c>
      <c r="M16" s="37"/>
      <c r="N16" s="135"/>
    </row>
    <row r="17" spans="1:14" ht="15" customHeight="1" thickTop="1">
      <c r="A17" s="133"/>
      <c r="B17" s="123" t="s">
        <v>54</v>
      </c>
      <c r="C17" s="124"/>
      <c r="D17" s="128" t="s">
        <v>52</v>
      </c>
      <c r="E17" s="129"/>
      <c r="F17" s="129"/>
      <c r="G17" s="130" t="s">
        <v>53</v>
      </c>
      <c r="H17" s="130"/>
      <c r="I17" s="130"/>
      <c r="J17" s="130"/>
      <c r="K17" s="130"/>
      <c r="L17" s="130"/>
      <c r="M17" s="41"/>
      <c r="N17" s="135"/>
    </row>
    <row r="18" spans="1:14" ht="71.25" customHeight="1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42"/>
    </row>
    <row r="19" spans="1:14" ht="15">
      <c r="A19" s="53"/>
      <c r="B19" s="54"/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6"/>
      <c r="N19" s="53"/>
    </row>
    <row r="20" spans="1:14" ht="15">
      <c r="A20" s="53"/>
      <c r="B20" s="57"/>
      <c r="C20" s="57"/>
      <c r="D20" s="57"/>
      <c r="E20" s="57"/>
      <c r="F20" s="57"/>
      <c r="G20" s="57"/>
      <c r="H20" s="57"/>
      <c r="I20" s="57"/>
      <c r="J20" s="58"/>
      <c r="K20" s="58"/>
      <c r="L20" s="58"/>
      <c r="M20" s="59"/>
      <c r="N20" s="52"/>
    </row>
    <row r="21" spans="1:14" ht="15">
      <c r="A21" s="52"/>
      <c r="B21" s="57"/>
      <c r="C21" s="57"/>
      <c r="D21" s="57"/>
      <c r="E21" s="57"/>
      <c r="F21" s="57"/>
      <c r="G21" s="57"/>
      <c r="H21" s="57"/>
      <c r="I21" s="57"/>
      <c r="J21" s="58"/>
      <c r="K21" s="58"/>
      <c r="L21" s="58"/>
      <c r="M21" s="59"/>
      <c r="N21" s="52"/>
    </row>
    <row r="22" spans="1:14" ht="15">
      <c r="A22" s="52"/>
      <c r="B22" s="57"/>
      <c r="C22" s="57"/>
      <c r="D22" s="57"/>
      <c r="E22" s="57"/>
      <c r="F22" s="57"/>
      <c r="G22" s="57"/>
      <c r="H22" s="57"/>
      <c r="I22" s="57"/>
      <c r="J22" s="58"/>
      <c r="K22" s="58"/>
      <c r="L22" s="58"/>
      <c r="M22" s="59"/>
      <c r="N22" s="52"/>
    </row>
    <row r="23" spans="1:14" ht="15">
      <c r="A23" s="52"/>
      <c r="B23" s="57"/>
      <c r="C23" s="57"/>
      <c r="D23" s="57"/>
      <c r="E23" s="57"/>
      <c r="F23" s="57"/>
      <c r="G23" s="57"/>
      <c r="H23" s="57"/>
      <c r="I23" s="57"/>
      <c r="J23" s="58"/>
      <c r="K23" s="58"/>
      <c r="L23" s="58"/>
      <c r="M23" s="59"/>
      <c r="N23" s="52"/>
    </row>
    <row r="24" spans="1:14" ht="15">
      <c r="A24" s="52"/>
      <c r="B24" s="57"/>
      <c r="C24" s="57"/>
      <c r="D24" s="57"/>
      <c r="E24" s="57"/>
      <c r="F24" s="57"/>
      <c r="G24" s="57"/>
      <c r="H24" s="57"/>
      <c r="I24" s="57"/>
      <c r="J24" s="58"/>
      <c r="K24" s="58"/>
      <c r="L24" s="58"/>
      <c r="M24" s="59"/>
      <c r="N24" s="52"/>
    </row>
  </sheetData>
  <sheetProtection password="C491" sheet="1"/>
  <mergeCells count="38">
    <mergeCell ref="C13:E13"/>
    <mergeCell ref="G14:H14"/>
    <mergeCell ref="I7:J7"/>
    <mergeCell ref="C6:D6"/>
    <mergeCell ref="G16:K16"/>
    <mergeCell ref="C11:E11"/>
    <mergeCell ref="G11:K11"/>
    <mergeCell ref="C15:E15"/>
    <mergeCell ref="F15:K15"/>
    <mergeCell ref="G12:K12"/>
    <mergeCell ref="G13:H13"/>
    <mergeCell ref="C12:E12"/>
    <mergeCell ref="C4:F4"/>
    <mergeCell ref="G4:H4"/>
    <mergeCell ref="I4:L4"/>
    <mergeCell ref="I5:L5"/>
    <mergeCell ref="G5:H5"/>
    <mergeCell ref="D5:E5"/>
    <mergeCell ref="I6:J6"/>
    <mergeCell ref="E6:F6"/>
    <mergeCell ref="E7:F7"/>
    <mergeCell ref="C10:E10"/>
    <mergeCell ref="G9:K9"/>
    <mergeCell ref="E8:F8"/>
    <mergeCell ref="C8:D8"/>
    <mergeCell ref="I8:J8"/>
    <mergeCell ref="C9:D9"/>
    <mergeCell ref="G10:K10"/>
    <mergeCell ref="B17:C17"/>
    <mergeCell ref="H3:K3"/>
    <mergeCell ref="D3:E3"/>
    <mergeCell ref="D17:F17"/>
    <mergeCell ref="G17:L17"/>
    <mergeCell ref="A18:M18"/>
    <mergeCell ref="A1:A17"/>
    <mergeCell ref="B1:N1"/>
    <mergeCell ref="N2:N17"/>
    <mergeCell ref="C7:D7"/>
  </mergeCells>
  <dataValidations count="9">
    <dataValidation allowBlank="1" showInputMessage="1" showErrorMessage="1" prompt="Precio cajetilla de tabaco" sqref="I65352:L65352 I5"/>
    <dataValidation type="whole" allowBlank="1" showInputMessage="1" showErrorMessage="1" prompt="Número medio diario de consumo de cigarrillos" sqref="G65352:H65352">
      <formula1>1</formula1>
      <formula2>500</formula2>
    </dataValidation>
    <dataValidation operator="lessThan" allowBlank="1" showInputMessage="1" showErrorMessage="1" prompt="Introduzca la Fecha 00/00/0000" sqref="C65352"/>
    <dataValidation errorStyle="information" type="list" operator="equal" allowBlank="1" showInputMessage="1" showErrorMessage="1" prompt="Gasto futuro aproximado (introduzca los años)" error="Introduzca años &#10;Entre 1 y 205&#10;" sqref="E9">
      <formula1>AÑOS</formula1>
    </dataValidation>
    <dataValidation errorStyle="information" operator="greaterThan" allowBlank="1" showInputMessage="1" showErrorMessage="1" error="introduzca la fecha correcta&#10;00/00/0000" sqref="F5 C5"/>
    <dataValidation errorStyle="information" type="date" allowBlank="1" showInputMessage="1" showErrorMessage="1" prompt="Introduzca la fecha que comenzó a fumar" error="introduzca la fecha correcta&#10;00/00/0000&#10;año&gt;1900" sqref="D5:E5">
      <formula1>1</formula1>
      <formula2>fechahoy</formula2>
    </dataValidation>
    <dataValidation type="whole" allowBlank="1" showInputMessage="1" showErrorMessage="1" prompt="Introduzca el número de consumo de cigarrillos aproximados a diario" sqref="G5:H5">
      <formula1>1</formula1>
      <formula2>500</formula2>
    </dataValidation>
    <dataValidation type="custom" operator="equal" allowBlank="1" showInputMessage="1" showErrorMessage="1" sqref="C9:D9">
      <formula1>C9</formula1>
    </dataValidation>
    <dataValidation type="custom" allowBlank="1" showInputMessage="1" showErrorMessage="1" sqref="H3:K3 F9:L9 C4:H4 D3:E3">
      <formula1>H3</formula1>
    </dataValidation>
  </dataValidations>
  <hyperlinks>
    <hyperlink ref="D17:F17" r:id="rId1" display="En http://www.modelines.com/ "/>
  </hyperlinks>
  <printOptions/>
  <pageMargins left="0.9448818897637796" right="1.1811023622047245" top="0.7480314960629921" bottom="0.7480314960629921" header="0.31496062992125984" footer="0.31496062992125984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8" sqref="F8"/>
    </sheetView>
  </sheetViews>
  <sheetFormatPr defaultColWidth="11.421875" defaultRowHeight="15"/>
  <cols>
    <col min="1" max="1" width="4.00390625" style="0" bestFit="1" customWidth="1"/>
    <col min="2" max="2" width="12.421875" style="6" bestFit="1" customWidth="1"/>
    <col min="3" max="3" width="10.28125" style="1" customWidth="1"/>
    <col min="4" max="4" width="7.28125" style="2" bestFit="1" customWidth="1"/>
    <col min="5" max="5" width="9.7109375" style="2" customWidth="1"/>
    <col min="6" max="6" width="15.57421875" style="26" customWidth="1"/>
    <col min="7" max="7" width="12.421875" style="26" customWidth="1"/>
    <col min="9" max="9" width="18.140625" style="0" customWidth="1"/>
  </cols>
  <sheetData>
    <row r="1" spans="1:8" ht="15" customHeight="1">
      <c r="A1" s="198" t="s">
        <v>66</v>
      </c>
      <c r="B1" s="114">
        <f>Cálculo!D5</f>
        <v>38487</v>
      </c>
      <c r="C1" s="200" t="s">
        <v>67</v>
      </c>
      <c r="D1" s="124"/>
      <c r="E1" s="122">
        <f>Cálculo!E6</f>
        <v>3</v>
      </c>
      <c r="F1" s="203"/>
      <c r="G1" s="203"/>
      <c r="H1" s="203"/>
    </row>
    <row r="2" spans="1:7" ht="15" customHeight="1">
      <c r="A2" s="199"/>
      <c r="B2" s="115">
        <f>Cálculo!I5</f>
        <v>2.65</v>
      </c>
      <c r="C2" s="197" t="s">
        <v>61</v>
      </c>
      <c r="D2" s="132"/>
      <c r="E2" s="132"/>
      <c r="F2" s="203"/>
      <c r="G2" s="203"/>
    </row>
    <row r="3" spans="1:7" ht="51">
      <c r="A3" s="199"/>
      <c r="B3" s="116" t="s">
        <v>21</v>
      </c>
      <c r="C3" s="117" t="s">
        <v>62</v>
      </c>
      <c r="D3" s="118" t="s">
        <v>25</v>
      </c>
      <c r="E3" s="119" t="s">
        <v>63</v>
      </c>
      <c r="F3" s="120" t="s">
        <v>64</v>
      </c>
      <c r="G3" s="121" t="s">
        <v>65</v>
      </c>
    </row>
    <row r="4" spans="1:12" ht="15">
      <c r="A4">
        <v>0</v>
      </c>
      <c r="B4" s="21">
        <f>B2</f>
        <v>2.65</v>
      </c>
      <c r="C4" s="1">
        <v>0.04</v>
      </c>
      <c r="D4" s="26">
        <f>C4*B4</f>
        <v>0.106</v>
      </c>
      <c r="E4" s="2">
        <f>B4-D4</f>
        <v>2.544</v>
      </c>
      <c r="F4" s="26">
        <f>E4</f>
        <v>2.544</v>
      </c>
      <c r="G4" s="26">
        <f>B4*166.386</f>
        <v>440.92289999999997</v>
      </c>
      <c r="H4" s="111">
        <v>1953</v>
      </c>
      <c r="I4" s="201" t="s">
        <v>55</v>
      </c>
      <c r="J4" s="201"/>
      <c r="K4" s="201"/>
      <c r="L4" s="110"/>
    </row>
    <row r="5" spans="1:12" ht="15">
      <c r="A5">
        <v>1</v>
      </c>
      <c r="B5" s="7">
        <f>F4</f>
        <v>2.544</v>
      </c>
      <c r="C5" s="1">
        <v>0.05</v>
      </c>
      <c r="D5" s="2">
        <f aca="true" t="shared" si="0" ref="D5:D68">B5*C5</f>
        <v>0.1272</v>
      </c>
      <c r="E5" s="2">
        <f aca="true" t="shared" si="1" ref="E5:E68">B6-D5</f>
        <v>2.3108</v>
      </c>
      <c r="F5" s="26">
        <f>SUM($E$4:E5)</f>
        <v>4.8548</v>
      </c>
      <c r="G5" s="26">
        <f aca="true" t="shared" si="2" ref="G5:G68">B5*166.386</f>
        <v>423.285984</v>
      </c>
      <c r="H5" s="112">
        <v>1950</v>
      </c>
      <c r="I5" s="201" t="s">
        <v>56</v>
      </c>
      <c r="J5" s="201"/>
      <c r="K5" s="201"/>
      <c r="L5" s="110"/>
    </row>
    <row r="6" spans="1:12" ht="15">
      <c r="A6">
        <f>A5+1</f>
        <v>2</v>
      </c>
      <c r="B6" s="8">
        <f>B5-D4</f>
        <v>2.438</v>
      </c>
      <c r="C6" s="1">
        <v>0.06</v>
      </c>
      <c r="D6" s="2">
        <f t="shared" si="0"/>
        <v>0.14628</v>
      </c>
      <c r="E6" s="2">
        <f t="shared" si="1"/>
        <v>2.16452</v>
      </c>
      <c r="F6" s="26">
        <f>SUM($E$4:E6)</f>
        <v>7.0193200000000004</v>
      </c>
      <c r="G6" s="26">
        <f t="shared" si="2"/>
        <v>405.649068</v>
      </c>
      <c r="H6" s="112">
        <v>1937</v>
      </c>
      <c r="I6" s="202" t="s">
        <v>57</v>
      </c>
      <c r="J6" s="201"/>
      <c r="K6" s="201"/>
      <c r="L6" s="110"/>
    </row>
    <row r="7" spans="1:12" ht="15">
      <c r="A7">
        <f aca="true" t="shared" si="3" ref="A7:A70">A6+1</f>
        <v>3</v>
      </c>
      <c r="B7" s="6">
        <f aca="true" t="shared" si="4" ref="B7:B70">E5</f>
        <v>2.3108</v>
      </c>
      <c r="C7" s="1">
        <v>0.06</v>
      </c>
      <c r="D7" s="2">
        <f t="shared" si="0"/>
        <v>0.138648</v>
      </c>
      <c r="E7" s="2">
        <f t="shared" si="1"/>
        <v>2.025872</v>
      </c>
      <c r="F7" s="26">
        <f>SUM($E$4:E7)</f>
        <v>9.045192</v>
      </c>
      <c r="G7" s="26">
        <f t="shared" si="2"/>
        <v>384.4847688</v>
      </c>
      <c r="H7" s="112">
        <v>1926</v>
      </c>
      <c r="I7" s="195" t="s">
        <v>58</v>
      </c>
      <c r="J7" s="196"/>
      <c r="K7" s="196"/>
      <c r="L7" s="110"/>
    </row>
    <row r="8" spans="1:12" ht="15">
      <c r="A8">
        <f t="shared" si="3"/>
        <v>4</v>
      </c>
      <c r="B8" s="6">
        <f t="shared" si="4"/>
        <v>2.16452</v>
      </c>
      <c r="C8" s="1">
        <v>0.06</v>
      </c>
      <c r="D8" s="2">
        <f t="shared" si="0"/>
        <v>0.1298712</v>
      </c>
      <c r="E8" s="2">
        <f t="shared" si="1"/>
        <v>1.8960008000000002</v>
      </c>
      <c r="F8" s="26">
        <f>SUM($E$4:E8)</f>
        <v>10.9411928</v>
      </c>
      <c r="G8" s="26">
        <f t="shared" si="2"/>
        <v>360.14582472</v>
      </c>
      <c r="H8" s="112">
        <v>1919</v>
      </c>
      <c r="I8" s="195" t="s">
        <v>59</v>
      </c>
      <c r="J8" s="196"/>
      <c r="K8" s="196"/>
      <c r="L8" s="196"/>
    </row>
    <row r="9" spans="1:12" ht="15">
      <c r="A9">
        <f t="shared" si="3"/>
        <v>5</v>
      </c>
      <c r="B9" s="6">
        <f t="shared" si="4"/>
        <v>2.025872</v>
      </c>
      <c r="C9" s="1">
        <v>0.055</v>
      </c>
      <c r="D9" s="2">
        <f t="shared" si="0"/>
        <v>0.11142296</v>
      </c>
      <c r="E9" s="2">
        <f t="shared" si="1"/>
        <v>1.78457784</v>
      </c>
      <c r="F9" s="26">
        <f>SUM($E$4:E9)</f>
        <v>12.72577064</v>
      </c>
      <c r="G9" s="26">
        <f t="shared" si="2"/>
        <v>337.076738592</v>
      </c>
      <c r="H9" s="112">
        <v>1906</v>
      </c>
      <c r="I9" s="195" t="s">
        <v>60</v>
      </c>
      <c r="J9" s="196"/>
      <c r="K9" s="196"/>
      <c r="L9" s="110"/>
    </row>
    <row r="10" spans="1:8" ht="15">
      <c r="A10">
        <f t="shared" si="3"/>
        <v>6</v>
      </c>
      <c r="B10" s="6">
        <f t="shared" si="4"/>
        <v>1.8960008000000002</v>
      </c>
      <c r="C10" s="1">
        <v>0.08</v>
      </c>
      <c r="D10" s="2">
        <f t="shared" si="0"/>
        <v>0.151680064</v>
      </c>
      <c r="E10" s="2">
        <f t="shared" si="1"/>
        <v>1.632897776</v>
      </c>
      <c r="F10" s="26">
        <f>SUM($E$4:E10)</f>
        <v>14.358668416</v>
      </c>
      <c r="G10" s="26">
        <f t="shared" si="2"/>
        <v>315.4679891088</v>
      </c>
      <c r="H10" s="113"/>
    </row>
    <row r="11" spans="1:7" ht="15">
      <c r="A11">
        <f t="shared" si="3"/>
        <v>7</v>
      </c>
      <c r="B11" s="6">
        <f t="shared" si="4"/>
        <v>1.78457784</v>
      </c>
      <c r="C11" s="1">
        <v>0.05</v>
      </c>
      <c r="D11" s="2">
        <f t="shared" si="0"/>
        <v>0.089228892</v>
      </c>
      <c r="E11" s="2">
        <f t="shared" si="1"/>
        <v>1.5436688840000001</v>
      </c>
      <c r="F11" s="26">
        <f>SUM($E$4:E11)</f>
        <v>15.902337300000001</v>
      </c>
      <c r="G11" s="26">
        <f t="shared" si="2"/>
        <v>296.92876848624</v>
      </c>
    </row>
    <row r="12" spans="1:7" ht="15">
      <c r="A12">
        <f t="shared" si="3"/>
        <v>8</v>
      </c>
      <c r="B12" s="6">
        <f t="shared" si="4"/>
        <v>1.632897776</v>
      </c>
      <c r="C12" s="1">
        <v>0.05</v>
      </c>
      <c r="D12" s="2">
        <f t="shared" si="0"/>
        <v>0.08164488880000001</v>
      </c>
      <c r="E12" s="2">
        <f t="shared" si="1"/>
        <v>1.4620239952</v>
      </c>
      <c r="F12" s="26">
        <f>SUM($E$4:E12)</f>
        <v>17.364361295200002</v>
      </c>
      <c r="G12" s="26">
        <f t="shared" si="2"/>
        <v>271.691329357536</v>
      </c>
    </row>
    <row r="13" spans="1:7" ht="15">
      <c r="A13">
        <f t="shared" si="3"/>
        <v>9</v>
      </c>
      <c r="B13" s="6">
        <f t="shared" si="4"/>
        <v>1.5436688840000001</v>
      </c>
      <c r="C13" s="1">
        <v>0.045</v>
      </c>
      <c r="D13" s="2">
        <f t="shared" si="0"/>
        <v>0.06946509978</v>
      </c>
      <c r="E13" s="2">
        <f t="shared" si="1"/>
        <v>1.39255889542</v>
      </c>
      <c r="F13" s="26">
        <f>SUM($E$4:E13)</f>
        <v>18.75692019062</v>
      </c>
      <c r="G13" s="26">
        <f t="shared" si="2"/>
        <v>256.844890933224</v>
      </c>
    </row>
    <row r="14" spans="1:7" ht="15">
      <c r="A14">
        <f t="shared" si="3"/>
        <v>10</v>
      </c>
      <c r="B14" s="6">
        <f t="shared" si="4"/>
        <v>1.4620239952</v>
      </c>
      <c r="C14" s="1">
        <v>0.0245</v>
      </c>
      <c r="D14" s="2">
        <f t="shared" si="0"/>
        <v>0.0358195878824</v>
      </c>
      <c r="E14" s="2">
        <f t="shared" si="1"/>
        <v>1.3567393075376002</v>
      </c>
      <c r="F14" s="26">
        <f>SUM($E$4:E14)</f>
        <v>20.113659498157602</v>
      </c>
      <c r="G14" s="26">
        <f t="shared" si="2"/>
        <v>243.2603244653472</v>
      </c>
    </row>
    <row r="15" spans="1:7" ht="15">
      <c r="A15">
        <f t="shared" si="3"/>
        <v>11</v>
      </c>
      <c r="B15" s="6">
        <f t="shared" si="4"/>
        <v>1.39255889542</v>
      </c>
      <c r="C15" s="1">
        <v>0.0245</v>
      </c>
      <c r="D15" s="2">
        <f t="shared" si="0"/>
        <v>0.03411769293779</v>
      </c>
      <c r="E15" s="2">
        <f t="shared" si="1"/>
        <v>1.3226216145998102</v>
      </c>
      <c r="F15" s="26">
        <f>SUM($E$4:E15)</f>
        <v>21.436281112757413</v>
      </c>
      <c r="G15" s="26">
        <f t="shared" si="2"/>
        <v>231.70230437335212</v>
      </c>
    </row>
    <row r="16" spans="1:7" ht="15">
      <c r="A16">
        <f t="shared" si="3"/>
        <v>12</v>
      </c>
      <c r="B16" s="22">
        <f t="shared" si="4"/>
        <v>1.3567393075376002</v>
      </c>
      <c r="C16" s="20">
        <v>0.05</v>
      </c>
      <c r="D16" s="19">
        <f t="shared" si="0"/>
        <v>0.06783696537688001</v>
      </c>
      <c r="E16" s="19">
        <f t="shared" si="1"/>
        <v>1.2547846492229302</v>
      </c>
      <c r="F16" s="26">
        <f>SUM($E$4:E16)</f>
        <v>22.691065761980344</v>
      </c>
      <c r="G16" s="26">
        <f t="shared" si="2"/>
        <v>225.74242642395114</v>
      </c>
    </row>
    <row r="17" spans="1:7" ht="15">
      <c r="A17">
        <f t="shared" si="3"/>
        <v>13</v>
      </c>
      <c r="B17" s="104">
        <f t="shared" si="4"/>
        <v>1.3226216145998102</v>
      </c>
      <c r="C17" s="43">
        <v>0.045</v>
      </c>
      <c r="D17" s="105">
        <f t="shared" si="0"/>
        <v>0.05951797265699146</v>
      </c>
      <c r="E17" s="105">
        <f t="shared" si="1"/>
        <v>1.1952666765659388</v>
      </c>
      <c r="F17" s="26">
        <f>SUM($E$4:E17)</f>
        <v>23.886332438546283</v>
      </c>
      <c r="G17" s="26">
        <f t="shared" si="2"/>
        <v>220.065719966804</v>
      </c>
    </row>
    <row r="18" spans="1:7" ht="15">
      <c r="A18">
        <f t="shared" si="3"/>
        <v>14</v>
      </c>
      <c r="B18" s="6">
        <f t="shared" si="4"/>
        <v>1.2547846492229302</v>
      </c>
      <c r="C18" s="1">
        <v>0.0377</v>
      </c>
      <c r="D18" s="2">
        <f t="shared" si="0"/>
        <v>0.04730538127570447</v>
      </c>
      <c r="E18" s="2">
        <f t="shared" si="1"/>
        <v>1.1479612952902343</v>
      </c>
      <c r="F18" s="26">
        <f>SUM($E$4:E18)</f>
        <v>25.034293733836517</v>
      </c>
      <c r="G18" s="26">
        <f t="shared" si="2"/>
        <v>208.77859864560645</v>
      </c>
    </row>
    <row r="19" spans="1:7" ht="15">
      <c r="A19">
        <f t="shared" si="3"/>
        <v>15</v>
      </c>
      <c r="B19" s="6">
        <f t="shared" si="4"/>
        <v>1.1952666765659388</v>
      </c>
      <c r="C19" s="1">
        <v>0.03</v>
      </c>
      <c r="D19" s="2">
        <f t="shared" si="0"/>
        <v>0.03585800029697816</v>
      </c>
      <c r="E19" s="2">
        <f t="shared" si="1"/>
        <v>1.112103294993256</v>
      </c>
      <c r="F19" s="26">
        <f>SUM($E$4:E19)</f>
        <v>26.146397028829774</v>
      </c>
      <c r="G19" s="26">
        <f t="shared" si="2"/>
        <v>198.87564124710028</v>
      </c>
    </row>
    <row r="20" spans="1:7" ht="15">
      <c r="A20">
        <f t="shared" si="3"/>
        <v>16</v>
      </c>
      <c r="B20" s="22">
        <f t="shared" si="4"/>
        <v>1.1479612952902343</v>
      </c>
      <c r="C20" s="20">
        <v>0.05</v>
      </c>
      <c r="D20" s="19">
        <f t="shared" si="0"/>
        <v>0.057398064764511716</v>
      </c>
      <c r="E20" s="19">
        <f t="shared" si="1"/>
        <v>1.0547052302287443</v>
      </c>
      <c r="F20" s="26">
        <f>SUM($E$4:E20)</f>
        <v>27.20110225905852</v>
      </c>
      <c r="G20" s="26">
        <f t="shared" si="2"/>
        <v>191.0046880781609</v>
      </c>
    </row>
    <row r="21" spans="1:7" ht="15">
      <c r="A21">
        <f t="shared" si="3"/>
        <v>17</v>
      </c>
      <c r="B21" s="104">
        <f t="shared" si="4"/>
        <v>1.112103294993256</v>
      </c>
      <c r="C21" s="43">
        <v>0.05</v>
      </c>
      <c r="D21" s="105">
        <f t="shared" si="0"/>
        <v>0.05560516474966281</v>
      </c>
      <c r="E21" s="105">
        <f t="shared" si="1"/>
        <v>0.9991000654790815</v>
      </c>
      <c r="F21" s="26">
        <f>SUM($E$4:E21)</f>
        <v>28.2002023245376</v>
      </c>
      <c r="G21" s="26">
        <f t="shared" si="2"/>
        <v>185.0384188407479</v>
      </c>
    </row>
    <row r="22" spans="1:7" ht="15">
      <c r="A22">
        <f t="shared" si="3"/>
        <v>18</v>
      </c>
      <c r="B22" s="6">
        <f t="shared" si="4"/>
        <v>1.0547052302287443</v>
      </c>
      <c r="C22" s="1">
        <v>0.05</v>
      </c>
      <c r="D22" s="2">
        <f t="shared" si="0"/>
        <v>0.05273526151143722</v>
      </c>
      <c r="E22" s="2">
        <f t="shared" si="1"/>
        <v>0.9463648039676442</v>
      </c>
      <c r="F22" s="26">
        <f>SUM($E$4:E22)</f>
        <v>29.146567128505243</v>
      </c>
      <c r="G22" s="26">
        <f t="shared" si="2"/>
        <v>175.48818443683984</v>
      </c>
    </row>
    <row r="23" spans="1:7" ht="15">
      <c r="A23">
        <f t="shared" si="3"/>
        <v>19</v>
      </c>
      <c r="B23" s="6">
        <f t="shared" si="4"/>
        <v>0.9991000654790815</v>
      </c>
      <c r="C23" s="1">
        <v>0.05</v>
      </c>
      <c r="D23" s="2">
        <f t="shared" si="0"/>
        <v>0.04995500327395408</v>
      </c>
      <c r="E23" s="2">
        <f t="shared" si="1"/>
        <v>0.8964098006936901</v>
      </c>
      <c r="F23" s="26">
        <f>SUM($E$4:E23)</f>
        <v>30.042976929198932</v>
      </c>
      <c r="G23" s="26">
        <f t="shared" si="2"/>
        <v>166.23626349480244</v>
      </c>
    </row>
    <row r="24" spans="1:7" ht="15">
      <c r="A24">
        <f t="shared" si="3"/>
        <v>20</v>
      </c>
      <c r="B24" s="6">
        <f t="shared" si="4"/>
        <v>0.9463648039676442</v>
      </c>
      <c r="C24" s="1">
        <v>0.05</v>
      </c>
      <c r="D24" s="2">
        <f t="shared" si="0"/>
        <v>0.04731824019838221</v>
      </c>
      <c r="E24" s="2">
        <f t="shared" si="1"/>
        <v>0.849091560495308</v>
      </c>
      <c r="F24" s="26">
        <f>SUM($E$4:E24)</f>
        <v>30.89206848969424</v>
      </c>
      <c r="G24" s="26">
        <f t="shared" si="2"/>
        <v>157.46185427296044</v>
      </c>
    </row>
    <row r="25" spans="1:7" ht="15">
      <c r="A25">
        <f t="shared" si="3"/>
        <v>21</v>
      </c>
      <c r="B25" s="6">
        <f t="shared" si="4"/>
        <v>0.8964098006936901</v>
      </c>
      <c r="C25" s="1">
        <v>0.05</v>
      </c>
      <c r="D25" s="2">
        <f t="shared" si="0"/>
        <v>0.04482049003468451</v>
      </c>
      <c r="E25" s="2">
        <f t="shared" si="1"/>
        <v>0.8042710704606235</v>
      </c>
      <c r="F25" s="26">
        <f>SUM($E$4:E25)</f>
        <v>31.69633956015486</v>
      </c>
      <c r="G25" s="26">
        <f t="shared" si="2"/>
        <v>149.15004109822033</v>
      </c>
    </row>
    <row r="26" spans="1:7" ht="15">
      <c r="A26">
        <f t="shared" si="3"/>
        <v>22</v>
      </c>
      <c r="B26" s="6">
        <f t="shared" si="4"/>
        <v>0.849091560495308</v>
      </c>
      <c r="C26" s="1">
        <v>0.05</v>
      </c>
      <c r="D26" s="2">
        <f t="shared" si="0"/>
        <v>0.042454578024765405</v>
      </c>
      <c r="E26" s="2">
        <f t="shared" si="1"/>
        <v>0.7618164924358581</v>
      </c>
      <c r="F26" s="26">
        <f>SUM($E$4:E26)</f>
        <v>32.45815605259072</v>
      </c>
      <c r="G26" s="26">
        <f t="shared" si="2"/>
        <v>141.2769483845723</v>
      </c>
    </row>
    <row r="27" spans="1:7" ht="15">
      <c r="A27">
        <f t="shared" si="3"/>
        <v>23</v>
      </c>
      <c r="B27" s="6">
        <f t="shared" si="4"/>
        <v>0.8042710704606235</v>
      </c>
      <c r="C27" s="1">
        <v>0.05</v>
      </c>
      <c r="D27" s="2">
        <f t="shared" si="0"/>
        <v>0.04021355352303118</v>
      </c>
      <c r="E27" s="2">
        <f t="shared" si="1"/>
        <v>0.721602938912827</v>
      </c>
      <c r="F27" s="26">
        <f>SUM($E$4:E27)</f>
        <v>33.17975899150354</v>
      </c>
      <c r="G27" s="26">
        <f t="shared" si="2"/>
        <v>133.8194463296613</v>
      </c>
    </row>
    <row r="28" spans="1:7" ht="15">
      <c r="A28">
        <f t="shared" si="3"/>
        <v>24</v>
      </c>
      <c r="B28" s="6">
        <f t="shared" si="4"/>
        <v>0.7618164924358581</v>
      </c>
      <c r="C28" s="1">
        <v>0.05</v>
      </c>
      <c r="D28" s="2">
        <f t="shared" si="0"/>
        <v>0.03809082462179291</v>
      </c>
      <c r="E28" s="2">
        <f t="shared" si="1"/>
        <v>0.6835121142910341</v>
      </c>
      <c r="F28" s="26">
        <f>SUM($E$4:E28)</f>
        <v>33.863271105794574</v>
      </c>
      <c r="G28" s="26">
        <f t="shared" si="2"/>
        <v>126.7555989104327</v>
      </c>
    </row>
    <row r="29" spans="1:7" ht="15">
      <c r="A29">
        <f t="shared" si="3"/>
        <v>25</v>
      </c>
      <c r="B29" s="6">
        <f t="shared" si="4"/>
        <v>0.721602938912827</v>
      </c>
      <c r="C29" s="1">
        <v>0.04</v>
      </c>
      <c r="D29" s="2">
        <f t="shared" si="0"/>
        <v>0.02886411755651308</v>
      </c>
      <c r="E29" s="2">
        <f t="shared" si="1"/>
        <v>0.654647996734521</v>
      </c>
      <c r="F29" s="26">
        <f>SUM($E$4:E29)</f>
        <v>34.51791910252909</v>
      </c>
      <c r="G29" s="26">
        <f t="shared" si="2"/>
        <v>120.06462659394963</v>
      </c>
    </row>
    <row r="30" spans="1:7" ht="15">
      <c r="A30">
        <f t="shared" si="3"/>
        <v>26</v>
      </c>
      <c r="B30" s="6">
        <f t="shared" si="4"/>
        <v>0.6835121142910341</v>
      </c>
      <c r="C30" s="1">
        <v>0.04</v>
      </c>
      <c r="D30" s="2">
        <f t="shared" si="0"/>
        <v>0.027340484571641364</v>
      </c>
      <c r="E30" s="2">
        <f t="shared" si="1"/>
        <v>0.6273075121628796</v>
      </c>
      <c r="F30" s="26">
        <f>SUM($E$4:E30)</f>
        <v>35.14522661469197</v>
      </c>
      <c r="G30" s="26">
        <f t="shared" si="2"/>
        <v>113.726846648428</v>
      </c>
    </row>
    <row r="31" spans="1:7" ht="15">
      <c r="A31">
        <f t="shared" si="3"/>
        <v>27</v>
      </c>
      <c r="B31" s="6">
        <f t="shared" si="4"/>
        <v>0.654647996734521</v>
      </c>
      <c r="C31" s="1">
        <v>0.04</v>
      </c>
      <c r="D31" s="2">
        <f t="shared" si="0"/>
        <v>0.02618591986938084</v>
      </c>
      <c r="E31" s="2">
        <f t="shared" si="1"/>
        <v>0.6011215922934988</v>
      </c>
      <c r="F31" s="26">
        <f>SUM($E$4:E31)</f>
        <v>35.74634820698547</v>
      </c>
      <c r="G31" s="26">
        <f t="shared" si="2"/>
        <v>108.92426158467</v>
      </c>
    </row>
    <row r="32" spans="1:7" ht="15">
      <c r="A32">
        <f t="shared" si="3"/>
        <v>28</v>
      </c>
      <c r="B32" s="23">
        <f t="shared" si="4"/>
        <v>0.6273075121628796</v>
      </c>
      <c r="C32" s="24">
        <v>0.04</v>
      </c>
      <c r="D32" s="25">
        <f t="shared" si="0"/>
        <v>0.025092300486515184</v>
      </c>
      <c r="E32" s="25">
        <f t="shared" si="1"/>
        <v>0.5760292918069836</v>
      </c>
      <c r="F32" s="26">
        <f>SUM($E$4:E32)</f>
        <v>36.322377498792456</v>
      </c>
      <c r="G32" s="26">
        <f t="shared" si="2"/>
        <v>104.37518771873289</v>
      </c>
    </row>
    <row r="33" spans="1:7" ht="15">
      <c r="A33">
        <f t="shared" si="3"/>
        <v>29</v>
      </c>
      <c r="B33" s="104">
        <f t="shared" si="4"/>
        <v>0.6011215922934988</v>
      </c>
      <c r="C33" s="43">
        <v>0.08</v>
      </c>
      <c r="D33" s="105">
        <f t="shared" si="0"/>
        <v>0.048089727383479906</v>
      </c>
      <c r="E33" s="105">
        <f t="shared" si="1"/>
        <v>0.5279395644235036</v>
      </c>
      <c r="F33" s="26">
        <f>SUM($E$4:E33)</f>
        <v>36.85031706321596</v>
      </c>
      <c r="G33" s="26">
        <f t="shared" si="2"/>
        <v>100.01821725534609</v>
      </c>
    </row>
    <row r="34" spans="1:7" ht="15">
      <c r="A34">
        <f t="shared" si="3"/>
        <v>30</v>
      </c>
      <c r="B34" s="6">
        <f t="shared" si="4"/>
        <v>0.5760292918069836</v>
      </c>
      <c r="C34" s="1">
        <v>0.09</v>
      </c>
      <c r="D34" s="2">
        <f t="shared" si="0"/>
        <v>0.05184263626262852</v>
      </c>
      <c r="E34" s="2">
        <f t="shared" si="1"/>
        <v>0.4760969281608751</v>
      </c>
      <c r="F34" s="26">
        <f>SUM($E$4:E34)</f>
        <v>37.32641399137684</v>
      </c>
      <c r="G34" s="26">
        <f t="shared" si="2"/>
        <v>95.84320974659677</v>
      </c>
    </row>
    <row r="35" spans="1:7" ht="15">
      <c r="A35">
        <f t="shared" si="3"/>
        <v>31</v>
      </c>
      <c r="B35" s="6">
        <f t="shared" si="4"/>
        <v>0.5279395644235036</v>
      </c>
      <c r="C35" s="1">
        <v>0.09</v>
      </c>
      <c r="D35" s="2">
        <f t="shared" si="0"/>
        <v>0.04751456079811533</v>
      </c>
      <c r="E35" s="2">
        <f t="shared" si="1"/>
        <v>0.4285823673627598</v>
      </c>
      <c r="F35" s="26">
        <f>SUM($E$4:E35)</f>
        <v>37.7549963587396</v>
      </c>
      <c r="G35" s="26">
        <f t="shared" si="2"/>
        <v>87.84175236616908</v>
      </c>
    </row>
    <row r="36" spans="1:7" ht="15">
      <c r="A36">
        <f t="shared" si="3"/>
        <v>32</v>
      </c>
      <c r="B36" s="6">
        <f t="shared" si="4"/>
        <v>0.4760969281608751</v>
      </c>
      <c r="C36" s="1">
        <v>0.08</v>
      </c>
      <c r="D36" s="2">
        <f t="shared" si="0"/>
        <v>0.03808775425287001</v>
      </c>
      <c r="E36" s="2">
        <f t="shared" si="1"/>
        <v>0.39049461310988975</v>
      </c>
      <c r="F36" s="26">
        <f>SUM($E$4:E36)</f>
        <v>38.14549097184948</v>
      </c>
      <c r="G36" s="26">
        <f t="shared" si="2"/>
        <v>79.21586348897537</v>
      </c>
    </row>
    <row r="37" spans="1:7" ht="15">
      <c r="A37">
        <f t="shared" si="3"/>
        <v>33</v>
      </c>
      <c r="B37" s="6">
        <f t="shared" si="4"/>
        <v>0.4285823673627598</v>
      </c>
      <c r="C37" s="1">
        <v>0.08</v>
      </c>
      <c r="D37" s="2">
        <f t="shared" si="0"/>
        <v>0.03428658938902079</v>
      </c>
      <c r="E37" s="2">
        <f t="shared" si="1"/>
        <v>0.35620802372086896</v>
      </c>
      <c r="F37" s="26">
        <f>SUM($E$4:E37)</f>
        <v>38.50169899557035</v>
      </c>
      <c r="G37" s="26">
        <f t="shared" si="2"/>
        <v>71.31010577602015</v>
      </c>
    </row>
    <row r="38" spans="1:7" ht="15">
      <c r="A38">
        <f t="shared" si="3"/>
        <v>34</v>
      </c>
      <c r="B38" s="6">
        <f t="shared" si="4"/>
        <v>0.39049461310988975</v>
      </c>
      <c r="C38" s="1">
        <v>0.08</v>
      </c>
      <c r="D38" s="2">
        <f t="shared" si="0"/>
        <v>0.03123956904879118</v>
      </c>
      <c r="E38" s="2">
        <f t="shared" si="1"/>
        <v>0.3249684546720778</v>
      </c>
      <c r="F38" s="26">
        <f>SUM($E$4:E38)</f>
        <v>38.826667450242425</v>
      </c>
      <c r="G38" s="26">
        <f t="shared" si="2"/>
        <v>64.97283669690212</v>
      </c>
    </row>
    <row r="39" spans="1:7" ht="15">
      <c r="A39">
        <f t="shared" si="3"/>
        <v>35</v>
      </c>
      <c r="B39" s="6">
        <f t="shared" si="4"/>
        <v>0.35620802372086896</v>
      </c>
      <c r="C39" s="1">
        <v>0.08</v>
      </c>
      <c r="D39" s="2">
        <f t="shared" si="0"/>
        <v>0.028496641897669518</v>
      </c>
      <c r="E39" s="2">
        <f t="shared" si="1"/>
        <v>0.29647181277440826</v>
      </c>
      <c r="F39" s="26">
        <f>SUM($E$4:E39)</f>
        <v>39.12313926301683</v>
      </c>
      <c r="G39" s="26">
        <f t="shared" si="2"/>
        <v>59.2680282348205</v>
      </c>
    </row>
    <row r="40" spans="1:7" ht="15">
      <c r="A40">
        <f t="shared" si="3"/>
        <v>36</v>
      </c>
      <c r="B40" s="6">
        <f t="shared" si="4"/>
        <v>0.3249684546720778</v>
      </c>
      <c r="C40" s="1">
        <v>0.08</v>
      </c>
      <c r="D40" s="2">
        <f t="shared" si="0"/>
        <v>0.025997476373766225</v>
      </c>
      <c r="E40" s="2">
        <f t="shared" si="1"/>
        <v>0.27047433640064206</v>
      </c>
      <c r="F40" s="26">
        <f>SUM($E$4:E40)</f>
        <v>39.39361359941747</v>
      </c>
      <c r="G40" s="26">
        <f t="shared" si="2"/>
        <v>54.07020129906834</v>
      </c>
    </row>
    <row r="41" spans="1:7" ht="15">
      <c r="A41">
        <f t="shared" si="3"/>
        <v>37</v>
      </c>
      <c r="B41" s="6">
        <f t="shared" si="4"/>
        <v>0.29647181277440826</v>
      </c>
      <c r="C41" s="1">
        <v>0.08</v>
      </c>
      <c r="D41" s="2">
        <f t="shared" si="0"/>
        <v>0.02371774502195266</v>
      </c>
      <c r="E41" s="2">
        <f t="shared" si="1"/>
        <v>0.24675659137868938</v>
      </c>
      <c r="F41" s="26">
        <f>SUM($E$4:E41)</f>
        <v>39.64037019079616</v>
      </c>
      <c r="G41" s="26">
        <f t="shared" si="2"/>
        <v>49.32875904028269</v>
      </c>
    </row>
    <row r="42" spans="1:7" ht="15">
      <c r="A42">
        <f t="shared" si="3"/>
        <v>38</v>
      </c>
      <c r="B42" s="6">
        <f t="shared" si="4"/>
        <v>0.27047433640064206</v>
      </c>
      <c r="C42" s="1">
        <v>0.08</v>
      </c>
      <c r="D42" s="2">
        <f t="shared" si="0"/>
        <v>0.021637946912051367</v>
      </c>
      <c r="E42" s="2">
        <f t="shared" si="1"/>
        <v>0.225118644466638</v>
      </c>
      <c r="F42" s="26">
        <f>SUM($E$4:E42)</f>
        <v>39.8654888352628</v>
      </c>
      <c r="G42" s="26">
        <f t="shared" si="2"/>
        <v>45.00314293635723</v>
      </c>
    </row>
    <row r="43" spans="1:7" ht="15">
      <c r="A43">
        <f t="shared" si="3"/>
        <v>39</v>
      </c>
      <c r="B43" s="6">
        <f t="shared" si="4"/>
        <v>0.24675659137868938</v>
      </c>
      <c r="C43" s="1">
        <v>0.08</v>
      </c>
      <c r="D43" s="2">
        <f t="shared" si="0"/>
        <v>0.01974052731029515</v>
      </c>
      <c r="E43" s="2">
        <f t="shared" si="1"/>
        <v>0.20537811715634285</v>
      </c>
      <c r="F43" s="26">
        <f>SUM($E$4:E43)</f>
        <v>40.070866952419145</v>
      </c>
      <c r="G43" s="26">
        <f t="shared" si="2"/>
        <v>41.05684221313461</v>
      </c>
    </row>
    <row r="44" spans="1:7" ht="15">
      <c r="A44">
        <f t="shared" si="3"/>
        <v>40</v>
      </c>
      <c r="B44" s="6">
        <f t="shared" si="4"/>
        <v>0.225118644466638</v>
      </c>
      <c r="C44" s="1">
        <v>0.08</v>
      </c>
      <c r="D44" s="2">
        <f t="shared" si="0"/>
        <v>0.01800949155733104</v>
      </c>
      <c r="E44" s="2">
        <f t="shared" si="1"/>
        <v>0.18736862559901182</v>
      </c>
      <c r="F44" s="26">
        <f>SUM($E$4:E44)</f>
        <v>40.25823557801816</v>
      </c>
      <c r="G44" s="26">
        <f t="shared" si="2"/>
        <v>37.45659077822603</v>
      </c>
    </row>
    <row r="45" spans="1:7" ht="15">
      <c r="A45">
        <f t="shared" si="3"/>
        <v>41</v>
      </c>
      <c r="B45" s="6">
        <f t="shared" si="4"/>
        <v>0.20537811715634285</v>
      </c>
      <c r="C45" s="1">
        <v>0.09</v>
      </c>
      <c r="D45" s="2">
        <f t="shared" si="0"/>
        <v>0.018484030544070856</v>
      </c>
      <c r="E45" s="2">
        <f t="shared" si="1"/>
        <v>0.16888459505494097</v>
      </c>
      <c r="F45" s="26">
        <f>SUM($E$4:E45)</f>
        <v>40.4271201730731</v>
      </c>
      <c r="G45" s="26">
        <f t="shared" si="2"/>
        <v>34.17204340117526</v>
      </c>
    </row>
    <row r="46" spans="1:7" ht="15">
      <c r="A46">
        <f t="shared" si="3"/>
        <v>42</v>
      </c>
      <c r="B46" s="6">
        <f t="shared" si="4"/>
        <v>0.18736862559901182</v>
      </c>
      <c r="C46" s="1">
        <v>0.08</v>
      </c>
      <c r="D46" s="2">
        <f t="shared" si="0"/>
        <v>0.014989490047920946</v>
      </c>
      <c r="E46" s="2">
        <f t="shared" si="1"/>
        <v>0.15389510500702003</v>
      </c>
      <c r="F46" s="26">
        <f>SUM($E$4:E46)</f>
        <v>40.581015278080116</v>
      </c>
      <c r="G46" s="26">
        <f t="shared" si="2"/>
        <v>31.17551613891718</v>
      </c>
    </row>
    <row r="47" spans="1:7" ht="15">
      <c r="A47">
        <f t="shared" si="3"/>
        <v>43</v>
      </c>
      <c r="B47" s="6">
        <f t="shared" si="4"/>
        <v>0.16888459505494097</v>
      </c>
      <c r="C47" s="1">
        <v>0.08</v>
      </c>
      <c r="D47" s="2">
        <f t="shared" si="0"/>
        <v>0.013510767604395277</v>
      </c>
      <c r="E47" s="2">
        <f t="shared" si="1"/>
        <v>0.14038433740262474</v>
      </c>
      <c r="F47" s="26">
        <f>SUM($E$4:E47)</f>
        <v>40.72139961548274</v>
      </c>
      <c r="G47" s="26">
        <f t="shared" si="2"/>
        <v>28.100032232811408</v>
      </c>
    </row>
    <row r="48" spans="1:7" ht="15">
      <c r="A48">
        <f t="shared" si="3"/>
        <v>44</v>
      </c>
      <c r="B48" s="6">
        <f t="shared" si="4"/>
        <v>0.15389510500702003</v>
      </c>
      <c r="C48" s="1">
        <v>0.08</v>
      </c>
      <c r="D48" s="2">
        <f t="shared" si="0"/>
        <v>0.012311608400561603</v>
      </c>
      <c r="E48" s="2">
        <f t="shared" si="1"/>
        <v>0.12807272900206312</v>
      </c>
      <c r="F48" s="26">
        <f>SUM($E$4:E48)</f>
        <v>40.8494723444848</v>
      </c>
      <c r="G48" s="26">
        <f t="shared" si="2"/>
        <v>25.605990941698035</v>
      </c>
    </row>
    <row r="49" spans="1:7" ht="15">
      <c r="A49">
        <f t="shared" si="3"/>
        <v>45</v>
      </c>
      <c r="B49" s="6">
        <f t="shared" si="4"/>
        <v>0.14038433740262474</v>
      </c>
      <c r="C49" s="1">
        <v>0.08</v>
      </c>
      <c r="D49" s="2">
        <f t="shared" si="0"/>
        <v>0.011230746992209979</v>
      </c>
      <c r="E49" s="2">
        <f t="shared" si="1"/>
        <v>0.11684198200985314</v>
      </c>
      <c r="F49" s="26">
        <f>SUM($E$4:E49)</f>
        <v>40.966314326494654</v>
      </c>
      <c r="G49" s="26">
        <f t="shared" si="2"/>
        <v>23.35798836307312</v>
      </c>
    </row>
    <row r="50" spans="1:7" ht="15">
      <c r="A50">
        <f t="shared" si="3"/>
        <v>46</v>
      </c>
      <c r="B50" s="6">
        <f t="shared" si="4"/>
        <v>0.12807272900206312</v>
      </c>
      <c r="C50" s="1">
        <v>0.08</v>
      </c>
      <c r="D50" s="2">
        <f t="shared" si="0"/>
        <v>0.01024581832016505</v>
      </c>
      <c r="E50" s="2">
        <f t="shared" si="1"/>
        <v>0.10659616368968809</v>
      </c>
      <c r="F50" s="26">
        <f>SUM($E$4:E50)</f>
        <v>41.07291049018434</v>
      </c>
      <c r="G50" s="26">
        <f t="shared" si="2"/>
        <v>21.309509087737275</v>
      </c>
    </row>
    <row r="51" spans="1:7" ht="15">
      <c r="A51">
        <f t="shared" si="3"/>
        <v>47</v>
      </c>
      <c r="B51" s="6">
        <f t="shared" si="4"/>
        <v>0.11684198200985314</v>
      </c>
      <c r="C51" s="1">
        <v>0.08</v>
      </c>
      <c r="D51" s="2">
        <f t="shared" si="0"/>
        <v>0.009347358560788251</v>
      </c>
      <c r="E51" s="2">
        <f t="shared" si="1"/>
        <v>0.09724880512889984</v>
      </c>
      <c r="F51" s="26">
        <f>SUM($E$4:E51)</f>
        <v>41.17015929531324</v>
      </c>
      <c r="G51" s="26">
        <f t="shared" si="2"/>
        <v>19.440870018691424</v>
      </c>
    </row>
    <row r="52" spans="1:7" ht="15">
      <c r="A52">
        <f t="shared" si="3"/>
        <v>48</v>
      </c>
      <c r="B52" s="6">
        <f t="shared" si="4"/>
        <v>0.10659616368968809</v>
      </c>
      <c r="C52" s="1">
        <v>0.08</v>
      </c>
      <c r="D52" s="2">
        <f t="shared" si="0"/>
        <v>0.008527693095175048</v>
      </c>
      <c r="E52" s="2">
        <f t="shared" si="1"/>
        <v>0.08872111203372479</v>
      </c>
      <c r="F52" s="26">
        <f>SUM($E$4:E52)</f>
        <v>41.258880407346965</v>
      </c>
      <c r="G52" s="26">
        <f t="shared" si="2"/>
        <v>17.73610929167244</v>
      </c>
    </row>
    <row r="53" spans="1:7" ht="15">
      <c r="A53">
        <f t="shared" si="3"/>
        <v>49</v>
      </c>
      <c r="B53" s="6">
        <f t="shared" si="4"/>
        <v>0.09724880512889984</v>
      </c>
      <c r="C53" s="1">
        <v>0.08</v>
      </c>
      <c r="D53" s="2">
        <f t="shared" si="0"/>
        <v>0.007779904410311987</v>
      </c>
      <c r="E53" s="2">
        <f t="shared" si="1"/>
        <v>0.08094120762341281</v>
      </c>
      <c r="F53" s="26">
        <f>SUM($E$4:E53)</f>
        <v>41.339821614970376</v>
      </c>
      <c r="G53" s="26">
        <f t="shared" si="2"/>
        <v>16.18083969017713</v>
      </c>
    </row>
    <row r="54" spans="1:7" ht="15">
      <c r="A54">
        <f t="shared" si="3"/>
        <v>50</v>
      </c>
      <c r="B54" s="6">
        <f t="shared" si="4"/>
        <v>0.08872111203372479</v>
      </c>
      <c r="C54" s="1">
        <v>0.08</v>
      </c>
      <c r="D54" s="2">
        <f t="shared" si="0"/>
        <v>0.007097688962697983</v>
      </c>
      <c r="E54" s="2">
        <f t="shared" si="1"/>
        <v>0.07384351866071483</v>
      </c>
      <c r="F54" s="26">
        <f>SUM($E$4:E54)</f>
        <v>41.41366513363109</v>
      </c>
      <c r="G54" s="26">
        <f t="shared" si="2"/>
        <v>14.761950946843333</v>
      </c>
    </row>
    <row r="55" spans="1:7" ht="15">
      <c r="A55">
        <f t="shared" si="3"/>
        <v>51</v>
      </c>
      <c r="B55" s="6">
        <f t="shared" si="4"/>
        <v>0.08094120762341281</v>
      </c>
      <c r="C55" s="1">
        <v>0.08</v>
      </c>
      <c r="D55" s="2">
        <f t="shared" si="0"/>
        <v>0.006475296609873025</v>
      </c>
      <c r="E55" s="2">
        <f t="shared" si="1"/>
        <v>0.06736822205084181</v>
      </c>
      <c r="F55" s="26">
        <f>SUM($E$4:E55)</f>
        <v>41.48103335568193</v>
      </c>
      <c r="G55" s="26">
        <f t="shared" si="2"/>
        <v>13.467483771629164</v>
      </c>
    </row>
    <row r="56" spans="1:7" ht="15">
      <c r="A56">
        <f t="shared" si="3"/>
        <v>52</v>
      </c>
      <c r="B56" s="6">
        <f t="shared" si="4"/>
        <v>0.07384351866071483</v>
      </c>
      <c r="C56" s="1">
        <v>0.08</v>
      </c>
      <c r="D56" s="2">
        <f t="shared" si="0"/>
        <v>0.0059074814928571865</v>
      </c>
      <c r="E56" s="2">
        <f t="shared" si="1"/>
        <v>0.061460740557984624</v>
      </c>
      <c r="F56" s="26">
        <f>SUM($E$4:E56)</f>
        <v>41.54249409623991</v>
      </c>
      <c r="G56" s="26">
        <f t="shared" si="2"/>
        <v>12.286527695881697</v>
      </c>
    </row>
    <row r="57" spans="1:7" ht="15">
      <c r="A57">
        <f t="shared" si="3"/>
        <v>53</v>
      </c>
      <c r="B57" s="6">
        <f t="shared" si="4"/>
        <v>0.06736822205084181</v>
      </c>
      <c r="C57" s="1">
        <v>0.08</v>
      </c>
      <c r="D57" s="2">
        <f t="shared" si="0"/>
        <v>0.005389457764067344</v>
      </c>
      <c r="E57" s="2">
        <f t="shared" si="1"/>
        <v>0.05607128279391728</v>
      </c>
      <c r="F57" s="26">
        <f>SUM($E$4:E57)</f>
        <v>41.59856537903383</v>
      </c>
      <c r="G57" s="26">
        <f t="shared" si="2"/>
        <v>11.209128994151365</v>
      </c>
    </row>
    <row r="58" spans="1:7" ht="15">
      <c r="A58">
        <f t="shared" si="3"/>
        <v>54</v>
      </c>
      <c r="B58" s="6">
        <f t="shared" si="4"/>
        <v>0.061460740557984624</v>
      </c>
      <c r="C58" s="1">
        <v>0.09</v>
      </c>
      <c r="D58" s="2">
        <f t="shared" si="0"/>
        <v>0.005531466650218616</v>
      </c>
      <c r="E58" s="2">
        <f t="shared" si="1"/>
        <v>0.050539816143698665</v>
      </c>
      <c r="F58" s="26">
        <f>SUM($E$4:E58)</f>
        <v>41.649105195177526</v>
      </c>
      <c r="G58" s="26">
        <f t="shared" si="2"/>
        <v>10.22620677848083</v>
      </c>
    </row>
    <row r="59" spans="1:7" ht="15">
      <c r="A59">
        <f t="shared" si="3"/>
        <v>55</v>
      </c>
      <c r="B59" s="22">
        <f t="shared" si="4"/>
        <v>0.05607128279391728</v>
      </c>
      <c r="C59" s="20">
        <v>0.09</v>
      </c>
      <c r="D59" s="19">
        <f t="shared" si="0"/>
        <v>0.005046415451452555</v>
      </c>
      <c r="E59" s="19">
        <f t="shared" si="1"/>
        <v>0.04549340069224611</v>
      </c>
      <c r="F59" s="26">
        <f>SUM($E$4:E59)</f>
        <v>41.69459859586977</v>
      </c>
      <c r="G59" s="26">
        <f t="shared" si="2"/>
        <v>9.32947645894872</v>
      </c>
    </row>
    <row r="60" spans="1:7" ht="15">
      <c r="A60">
        <f t="shared" si="3"/>
        <v>56</v>
      </c>
      <c r="B60" s="104">
        <f t="shared" si="4"/>
        <v>0.050539816143698665</v>
      </c>
      <c r="C60" s="43">
        <v>0.11</v>
      </c>
      <c r="D60" s="105">
        <f t="shared" si="0"/>
        <v>0.005559379775806853</v>
      </c>
      <c r="E60" s="105">
        <f t="shared" si="1"/>
        <v>0.03993402091643926</v>
      </c>
      <c r="F60" s="26">
        <f>SUM($E$4:E60)</f>
        <v>41.73453261678621</v>
      </c>
      <c r="G60" s="26">
        <f t="shared" si="2"/>
        <v>8.409117848885446</v>
      </c>
    </row>
    <row r="61" spans="1:7" ht="15">
      <c r="A61">
        <f t="shared" si="3"/>
        <v>57</v>
      </c>
      <c r="B61" s="6">
        <f t="shared" si="4"/>
        <v>0.04549340069224611</v>
      </c>
      <c r="C61" s="1">
        <v>0.11</v>
      </c>
      <c r="D61" s="2">
        <f t="shared" si="0"/>
        <v>0.0050042740761470726</v>
      </c>
      <c r="E61" s="2">
        <f t="shared" si="1"/>
        <v>0.03492974684029219</v>
      </c>
      <c r="F61" s="26">
        <f>SUM($E$4:E61)</f>
        <v>41.7694623636265</v>
      </c>
      <c r="G61" s="26">
        <f t="shared" si="2"/>
        <v>7.569464967580061</v>
      </c>
    </row>
    <row r="62" spans="1:7" ht="15">
      <c r="A62">
        <f t="shared" si="3"/>
        <v>58</v>
      </c>
      <c r="B62" s="6">
        <f t="shared" si="4"/>
        <v>0.03993402091643926</v>
      </c>
      <c r="C62" s="1">
        <v>0.11</v>
      </c>
      <c r="D62" s="2">
        <f t="shared" si="0"/>
        <v>0.004392742300808318</v>
      </c>
      <c r="E62" s="2">
        <f t="shared" si="1"/>
        <v>0.03053700453948387</v>
      </c>
      <c r="F62" s="26">
        <f>SUM($E$4:E62)</f>
        <v>41.799999368165984</v>
      </c>
      <c r="G62" s="26">
        <f t="shared" si="2"/>
        <v>6.644462004202662</v>
      </c>
    </row>
    <row r="63" spans="1:9" ht="15">
      <c r="A63" s="106">
        <f t="shared" si="3"/>
        <v>59</v>
      </c>
      <c r="B63" s="6">
        <f t="shared" si="4"/>
        <v>0.03492974684029219</v>
      </c>
      <c r="C63" s="107">
        <v>0.11</v>
      </c>
      <c r="D63" s="108">
        <f t="shared" si="0"/>
        <v>0.0038422721524321406</v>
      </c>
      <c r="E63" s="108">
        <f t="shared" si="1"/>
        <v>0.02669473238705173</v>
      </c>
      <c r="F63" s="109">
        <f>SUM($E$4:E63)</f>
        <v>41.826694100553034</v>
      </c>
      <c r="G63" s="109">
        <f t="shared" si="2"/>
        <v>5.811820857768856</v>
      </c>
      <c r="H63" s="132"/>
      <c r="I63" s="132"/>
    </row>
    <row r="64" spans="1:7" ht="15">
      <c r="A64">
        <f t="shared" si="3"/>
        <v>60</v>
      </c>
      <c r="B64" s="6">
        <f t="shared" si="4"/>
        <v>0.03053700453948387</v>
      </c>
      <c r="C64" s="1">
        <v>0.12</v>
      </c>
      <c r="D64" s="2">
        <f t="shared" si="0"/>
        <v>0.0036644405447380643</v>
      </c>
      <c r="E64" s="2">
        <f t="shared" si="1"/>
        <v>0.023030291842313665</v>
      </c>
      <c r="F64" s="26">
        <f>SUM($E$4:E64)</f>
        <v>41.849724392395345</v>
      </c>
      <c r="G64" s="26">
        <f t="shared" si="2"/>
        <v>5.080930037306563</v>
      </c>
    </row>
    <row r="65" spans="1:7" ht="15">
      <c r="A65">
        <f t="shared" si="3"/>
        <v>61</v>
      </c>
      <c r="B65" s="6">
        <f t="shared" si="4"/>
        <v>0.02669473238705173</v>
      </c>
      <c r="C65" s="1">
        <v>0.11</v>
      </c>
      <c r="D65" s="2">
        <f t="shared" si="0"/>
        <v>0.0029364205625756904</v>
      </c>
      <c r="E65" s="2">
        <f t="shared" si="1"/>
        <v>0.020093871279737975</v>
      </c>
      <c r="F65" s="26">
        <f>SUM($E$4:E65)</f>
        <v>41.869818263675086</v>
      </c>
      <c r="G65" s="26">
        <f t="shared" si="2"/>
        <v>4.441629742951989</v>
      </c>
    </row>
    <row r="66" spans="1:7" ht="15">
      <c r="A66">
        <f t="shared" si="3"/>
        <v>62</v>
      </c>
      <c r="B66" s="6">
        <f t="shared" si="4"/>
        <v>0.023030291842313665</v>
      </c>
      <c r="C66" s="1">
        <v>0.1</v>
      </c>
      <c r="D66" s="2">
        <f t="shared" si="0"/>
        <v>0.0023030291842313665</v>
      </c>
      <c r="E66" s="2">
        <f t="shared" si="1"/>
        <v>0.017790842095506607</v>
      </c>
      <c r="F66" s="26">
        <f>SUM($E$4:E66)</f>
        <v>41.88760910577059</v>
      </c>
      <c r="G66" s="26">
        <f t="shared" si="2"/>
        <v>3.8319181384752015</v>
      </c>
    </row>
    <row r="67" spans="1:7" ht="15">
      <c r="A67">
        <f t="shared" si="3"/>
        <v>63</v>
      </c>
      <c r="B67" s="6">
        <f t="shared" si="4"/>
        <v>0.020093871279737975</v>
      </c>
      <c r="C67" s="1">
        <v>0.09</v>
      </c>
      <c r="D67" s="2">
        <f t="shared" si="0"/>
        <v>0.0018084484151764176</v>
      </c>
      <c r="E67" s="2">
        <f t="shared" si="1"/>
        <v>0.01598239368033019</v>
      </c>
      <c r="F67" s="26">
        <f>SUM($E$4:E67)</f>
        <v>41.903591499450926</v>
      </c>
      <c r="G67" s="26">
        <f t="shared" si="2"/>
        <v>3.3433388667504826</v>
      </c>
    </row>
    <row r="68" spans="1:7" ht="15">
      <c r="A68">
        <f t="shared" si="3"/>
        <v>64</v>
      </c>
      <c r="B68" s="6">
        <f t="shared" si="4"/>
        <v>0.017790842095506607</v>
      </c>
      <c r="C68" s="1">
        <v>0.15</v>
      </c>
      <c r="D68" s="2">
        <f t="shared" si="0"/>
        <v>0.002668626314325991</v>
      </c>
      <c r="E68" s="2">
        <f t="shared" si="1"/>
        <v>0.013313767366004198</v>
      </c>
      <c r="F68" s="26">
        <f>SUM($E$4:E68)</f>
        <v>41.91690526681693</v>
      </c>
      <c r="G68" s="26">
        <f t="shared" si="2"/>
        <v>2.960147052902962</v>
      </c>
    </row>
    <row r="69" spans="1:7" ht="15">
      <c r="A69">
        <f t="shared" si="3"/>
        <v>65</v>
      </c>
      <c r="B69" s="6">
        <f t="shared" si="4"/>
        <v>0.01598239368033019</v>
      </c>
      <c r="C69" s="1">
        <v>0.15</v>
      </c>
      <c r="D69" s="2">
        <f aca="true" t="shared" si="5" ref="D69:D132">B69*C69</f>
        <v>0.0023973590520495283</v>
      </c>
      <c r="E69" s="2">
        <f aca="true" t="shared" si="6" ref="E69:E132">B70-D69</f>
        <v>0.01091640831395467</v>
      </c>
      <c r="F69" s="26">
        <f>SUM($E$4:E69)</f>
        <v>41.927821675130886</v>
      </c>
      <c r="G69" s="26">
        <f aca="true" t="shared" si="7" ref="G69:G132">B69*166.386</f>
        <v>2.659246554895419</v>
      </c>
    </row>
    <row r="70" spans="1:7" ht="15">
      <c r="A70">
        <f t="shared" si="3"/>
        <v>66</v>
      </c>
      <c r="B70" s="6">
        <f t="shared" si="4"/>
        <v>0.013313767366004198</v>
      </c>
      <c r="C70" s="1">
        <v>0.1</v>
      </c>
      <c r="D70" s="2">
        <f t="shared" si="5"/>
        <v>0.00133137673660042</v>
      </c>
      <c r="E70" s="2">
        <f t="shared" si="6"/>
        <v>0.00958503157735425</v>
      </c>
      <c r="F70" s="26">
        <f>SUM($E$4:E70)</f>
        <v>41.93740670670824</v>
      </c>
      <c r="G70" s="26">
        <f t="shared" si="7"/>
        <v>2.2152244969599746</v>
      </c>
    </row>
    <row r="71" spans="1:7" ht="15">
      <c r="A71">
        <f aca="true" t="shared" si="8" ref="A71:A134">A70+1</f>
        <v>67</v>
      </c>
      <c r="B71" s="6">
        <f aca="true" t="shared" si="9" ref="B71:B134">E69</f>
        <v>0.01091640831395467</v>
      </c>
      <c r="C71" s="1">
        <v>0.05</v>
      </c>
      <c r="D71" s="2">
        <f t="shared" si="5"/>
        <v>0.0005458204156977335</v>
      </c>
      <c r="E71" s="2">
        <f t="shared" si="6"/>
        <v>0.009039211161656516</v>
      </c>
      <c r="F71" s="26">
        <f>SUM($E$4:E71)</f>
        <v>41.946445917869895</v>
      </c>
      <c r="G71" s="26">
        <f t="shared" si="7"/>
        <v>1.8163375137256617</v>
      </c>
    </row>
    <row r="72" spans="1:7" ht="15">
      <c r="A72">
        <f t="shared" si="8"/>
        <v>68</v>
      </c>
      <c r="B72" s="6">
        <f t="shared" si="9"/>
        <v>0.00958503157735425</v>
      </c>
      <c r="C72" s="1">
        <v>0.05</v>
      </c>
      <c r="D72" s="2">
        <f t="shared" si="5"/>
        <v>0.00047925157886771254</v>
      </c>
      <c r="E72" s="2">
        <f t="shared" si="6"/>
        <v>0.008559959582788804</v>
      </c>
      <c r="F72" s="26">
        <f>SUM($E$4:E72)</f>
        <v>41.955005877452685</v>
      </c>
      <c r="G72" s="26">
        <f t="shared" si="7"/>
        <v>1.5948150640296643</v>
      </c>
    </row>
    <row r="73" spans="1:7" ht="15">
      <c r="A73">
        <f t="shared" si="8"/>
        <v>69</v>
      </c>
      <c r="B73" s="6">
        <f t="shared" si="9"/>
        <v>0.009039211161656516</v>
      </c>
      <c r="C73" s="1">
        <v>0.05</v>
      </c>
      <c r="D73" s="2">
        <f t="shared" si="5"/>
        <v>0.00045196055808282583</v>
      </c>
      <c r="E73" s="2">
        <f t="shared" si="6"/>
        <v>0.008107999024705978</v>
      </c>
      <c r="F73" s="26">
        <f>SUM($E$4:E73)</f>
        <v>41.963113876477394</v>
      </c>
      <c r="G73" s="26">
        <f t="shared" si="7"/>
        <v>1.503998188343381</v>
      </c>
    </row>
    <row r="74" spans="1:7" ht="15">
      <c r="A74">
        <f t="shared" si="8"/>
        <v>70</v>
      </c>
      <c r="B74" s="6">
        <f t="shared" si="9"/>
        <v>0.008559959582788804</v>
      </c>
      <c r="C74" s="1">
        <v>0.05</v>
      </c>
      <c r="D74" s="2">
        <f t="shared" si="5"/>
        <v>0.0004279979791394402</v>
      </c>
      <c r="E74" s="2">
        <f t="shared" si="6"/>
        <v>0.007680001045566538</v>
      </c>
      <c r="F74" s="26">
        <f>SUM($E$4:E74)</f>
        <v>41.97079387752296</v>
      </c>
      <c r="G74" s="26">
        <f t="shared" si="7"/>
        <v>1.424257435141898</v>
      </c>
    </row>
    <row r="75" spans="1:7" ht="15">
      <c r="A75">
        <f t="shared" si="8"/>
        <v>71</v>
      </c>
      <c r="B75" s="6">
        <f t="shared" si="9"/>
        <v>0.008107999024705978</v>
      </c>
      <c r="C75" s="1">
        <v>0.05</v>
      </c>
      <c r="D75" s="2">
        <f t="shared" si="5"/>
        <v>0.00040539995123529894</v>
      </c>
      <c r="E75" s="2">
        <f t="shared" si="6"/>
        <v>0.007274601094331239</v>
      </c>
      <c r="F75" s="26">
        <f>SUM($E$4:E75)</f>
        <v>41.97806847861729</v>
      </c>
      <c r="G75" s="26">
        <f t="shared" si="7"/>
        <v>1.3490575257247288</v>
      </c>
    </row>
    <row r="76" spans="1:7" ht="15">
      <c r="A76">
        <f t="shared" si="8"/>
        <v>72</v>
      </c>
      <c r="B76" s="6">
        <f t="shared" si="9"/>
        <v>0.007680001045566538</v>
      </c>
      <c r="C76" s="1">
        <v>0.05</v>
      </c>
      <c r="D76" s="2">
        <f t="shared" si="5"/>
        <v>0.0003840000522783269</v>
      </c>
      <c r="E76" s="2">
        <f t="shared" si="6"/>
        <v>0.006890601042052912</v>
      </c>
      <c r="F76" s="26">
        <f>SUM($E$4:E76)</f>
        <v>41.98495907965934</v>
      </c>
      <c r="G76" s="26">
        <f t="shared" si="7"/>
        <v>1.277844653967634</v>
      </c>
    </row>
    <row r="77" spans="1:7" ht="15">
      <c r="A77">
        <f t="shared" si="8"/>
        <v>73</v>
      </c>
      <c r="B77" s="6">
        <f t="shared" si="9"/>
        <v>0.007274601094331239</v>
      </c>
      <c r="C77" s="1">
        <v>0.08</v>
      </c>
      <c r="D77" s="2">
        <f t="shared" si="5"/>
        <v>0.0005819680875464991</v>
      </c>
      <c r="E77" s="2">
        <f t="shared" si="6"/>
        <v>0.006308632954506413</v>
      </c>
      <c r="F77" s="26">
        <f>SUM($E$4:E77)</f>
        <v>41.99126771261385</v>
      </c>
      <c r="G77" s="26">
        <f t="shared" si="7"/>
        <v>1.2103917776813975</v>
      </c>
    </row>
    <row r="78" spans="1:7" ht="15">
      <c r="A78">
        <f t="shared" si="8"/>
        <v>74</v>
      </c>
      <c r="B78" s="6">
        <f t="shared" si="9"/>
        <v>0.006890601042052912</v>
      </c>
      <c r="C78" s="1">
        <v>0.08</v>
      </c>
      <c r="D78" s="2">
        <f t="shared" si="5"/>
        <v>0.000551248083364233</v>
      </c>
      <c r="E78" s="2">
        <f t="shared" si="6"/>
        <v>0.00575738487114218</v>
      </c>
      <c r="F78" s="26">
        <f>SUM($E$4:E78)</f>
        <v>41.99702509748499</v>
      </c>
      <c r="G78" s="26">
        <f t="shared" si="7"/>
        <v>1.1464995449830158</v>
      </c>
    </row>
    <row r="79" spans="1:7" ht="15">
      <c r="A79">
        <f t="shared" si="8"/>
        <v>75</v>
      </c>
      <c r="B79" s="6">
        <f t="shared" si="9"/>
        <v>0.006308632954506413</v>
      </c>
      <c r="C79" s="1">
        <v>0.08</v>
      </c>
      <c r="D79" s="2">
        <f t="shared" si="5"/>
        <v>0.000504690636360513</v>
      </c>
      <c r="E79" s="2">
        <f t="shared" si="6"/>
        <v>0.005252694234781667</v>
      </c>
      <c r="F79" s="26">
        <f>SUM($E$4:E79)</f>
        <v>42.00227779171978</v>
      </c>
      <c r="G79" s="26">
        <f t="shared" si="7"/>
        <v>1.049668202768504</v>
      </c>
    </row>
    <row r="80" spans="1:7" ht="15">
      <c r="A80">
        <f t="shared" si="8"/>
        <v>76</v>
      </c>
      <c r="B80" s="6">
        <f t="shared" si="9"/>
        <v>0.00575738487114218</v>
      </c>
      <c r="C80" s="1">
        <v>0.08</v>
      </c>
      <c r="D80" s="2">
        <f t="shared" si="5"/>
        <v>0.0004605907896913744</v>
      </c>
      <c r="E80" s="2">
        <f t="shared" si="6"/>
        <v>0.0047921034450902926</v>
      </c>
      <c r="F80" s="26">
        <f>SUM($E$4:E80)</f>
        <v>42.00706989516487</v>
      </c>
      <c r="G80" s="26">
        <f t="shared" si="7"/>
        <v>0.9579482391698627</v>
      </c>
    </row>
    <row r="81" spans="1:7" ht="15">
      <c r="A81">
        <f t="shared" si="8"/>
        <v>77</v>
      </c>
      <c r="B81" s="6">
        <f t="shared" si="9"/>
        <v>0.005252694234781667</v>
      </c>
      <c r="C81" s="1">
        <v>0.08</v>
      </c>
      <c r="D81" s="2">
        <f t="shared" si="5"/>
        <v>0.00042021553878253333</v>
      </c>
      <c r="E81" s="2">
        <f t="shared" si="6"/>
        <v>0.004371887906307759</v>
      </c>
      <c r="F81" s="26">
        <f>SUM($E$4:E81)</f>
        <v>42.01144178307118</v>
      </c>
      <c r="G81" s="26">
        <f t="shared" si="7"/>
        <v>0.8739747829483824</v>
      </c>
    </row>
    <row r="82" spans="1:7" ht="15">
      <c r="A82">
        <f t="shared" si="8"/>
        <v>78</v>
      </c>
      <c r="B82" s="6">
        <f t="shared" si="9"/>
        <v>0.0047921034450902926</v>
      </c>
      <c r="C82" s="1">
        <v>0.08</v>
      </c>
      <c r="D82" s="2">
        <f t="shared" si="5"/>
        <v>0.00038336827560722344</v>
      </c>
      <c r="E82" s="2">
        <f t="shared" si="6"/>
        <v>0.003988519630700536</v>
      </c>
      <c r="F82" s="26">
        <f>SUM($E$4:E82)</f>
        <v>42.01543030270188</v>
      </c>
      <c r="G82" s="26">
        <f t="shared" si="7"/>
        <v>0.7973389238147934</v>
      </c>
    </row>
    <row r="83" spans="1:7" ht="15">
      <c r="A83">
        <f t="shared" si="8"/>
        <v>79</v>
      </c>
      <c r="B83" s="6">
        <f t="shared" si="9"/>
        <v>0.004371887906307759</v>
      </c>
      <c r="C83" s="1">
        <v>0.08</v>
      </c>
      <c r="D83" s="2">
        <f t="shared" si="5"/>
        <v>0.0003497510325046208</v>
      </c>
      <c r="E83" s="2">
        <f t="shared" si="6"/>
        <v>0.0036387685981959157</v>
      </c>
      <c r="F83" s="26">
        <f>SUM($E$4:E83)</f>
        <v>42.01906907130007</v>
      </c>
      <c r="G83" s="26">
        <f t="shared" si="7"/>
        <v>0.7274209411789229</v>
      </c>
    </row>
    <row r="84" spans="1:7" ht="15">
      <c r="A84">
        <f t="shared" si="8"/>
        <v>80</v>
      </c>
      <c r="B84" s="6">
        <f t="shared" si="9"/>
        <v>0.003988519630700536</v>
      </c>
      <c r="C84" s="1">
        <v>0.08</v>
      </c>
      <c r="D84" s="2">
        <f t="shared" si="5"/>
        <v>0.0003190815704560429</v>
      </c>
      <c r="E84" s="2">
        <f t="shared" si="6"/>
        <v>0.003319687027739873</v>
      </c>
      <c r="F84" s="26">
        <f>SUM($E$4:E84)</f>
        <v>42.022388758327814</v>
      </c>
      <c r="G84" s="26">
        <f t="shared" si="7"/>
        <v>0.6636338272737394</v>
      </c>
    </row>
    <row r="85" spans="1:7" ht="15">
      <c r="A85">
        <f t="shared" si="8"/>
        <v>81</v>
      </c>
      <c r="B85" s="6">
        <f t="shared" si="9"/>
        <v>0.0036387685981959157</v>
      </c>
      <c r="C85" s="1">
        <v>0.08</v>
      </c>
      <c r="D85" s="2">
        <f t="shared" si="5"/>
        <v>0.0002911014878556733</v>
      </c>
      <c r="E85" s="2">
        <f t="shared" si="6"/>
        <v>0.0030285855398841997</v>
      </c>
      <c r="F85" s="26">
        <f>SUM($E$4:E85)</f>
        <v>42.0254173438677</v>
      </c>
      <c r="G85" s="26">
        <f t="shared" si="7"/>
        <v>0.6054401519794256</v>
      </c>
    </row>
    <row r="86" spans="1:7" ht="15">
      <c r="A86">
        <f t="shared" si="8"/>
        <v>82</v>
      </c>
      <c r="B86" s="6">
        <f t="shared" si="9"/>
        <v>0.003319687027739873</v>
      </c>
      <c r="C86" s="1">
        <v>0.08</v>
      </c>
      <c r="D86" s="2">
        <f t="shared" si="5"/>
        <v>0.0002655749622191898</v>
      </c>
      <c r="E86" s="2">
        <f t="shared" si="6"/>
        <v>0.0027630105776650098</v>
      </c>
      <c r="F86" s="26">
        <f>SUM($E$4:E86)</f>
        <v>42.02818035444537</v>
      </c>
      <c r="G86" s="26">
        <f t="shared" si="7"/>
        <v>0.5523494457975264</v>
      </c>
    </row>
    <row r="87" spans="1:7" ht="15">
      <c r="A87">
        <f t="shared" si="8"/>
        <v>83</v>
      </c>
      <c r="B87" s="6">
        <f t="shared" si="9"/>
        <v>0.0030285855398841997</v>
      </c>
      <c r="C87" s="1">
        <v>0.08</v>
      </c>
      <c r="D87" s="2">
        <f t="shared" si="5"/>
        <v>0.000242286843190736</v>
      </c>
      <c r="E87" s="2">
        <f t="shared" si="6"/>
        <v>0.002520723734474274</v>
      </c>
      <c r="F87" s="26">
        <f>SUM($E$4:E87)</f>
        <v>42.030701078179845</v>
      </c>
      <c r="G87" s="26">
        <f t="shared" si="7"/>
        <v>0.5039142336391724</v>
      </c>
    </row>
    <row r="88" spans="1:7" ht="15">
      <c r="A88">
        <f t="shared" si="8"/>
        <v>84</v>
      </c>
      <c r="B88" s="6">
        <f t="shared" si="9"/>
        <v>0.0027630105776650098</v>
      </c>
      <c r="C88" s="1">
        <v>0.08</v>
      </c>
      <c r="D88" s="2">
        <f t="shared" si="5"/>
        <v>0.0002210408462132008</v>
      </c>
      <c r="E88" s="2">
        <f t="shared" si="6"/>
        <v>0.002299682888261073</v>
      </c>
      <c r="F88" s="26">
        <f>SUM($E$4:E88)</f>
        <v>42.03300076106811</v>
      </c>
      <c r="G88" s="26">
        <f t="shared" si="7"/>
        <v>0.4597262779753703</v>
      </c>
    </row>
    <row r="89" spans="1:7" ht="15">
      <c r="A89">
        <f t="shared" si="8"/>
        <v>85</v>
      </c>
      <c r="B89" s="6">
        <f t="shared" si="9"/>
        <v>0.002520723734474274</v>
      </c>
      <c r="C89" s="1">
        <v>0.08</v>
      </c>
      <c r="D89" s="2">
        <f t="shared" si="5"/>
        <v>0.0002016578987579419</v>
      </c>
      <c r="E89" s="2">
        <f t="shared" si="6"/>
        <v>0.0020980249895031313</v>
      </c>
      <c r="F89" s="26">
        <f>SUM($E$4:E89)</f>
        <v>42.03509878605761</v>
      </c>
      <c r="G89" s="26">
        <f t="shared" si="7"/>
        <v>0.4194131392842365</v>
      </c>
    </row>
    <row r="90" spans="1:7" ht="15">
      <c r="A90">
        <f t="shared" si="8"/>
        <v>86</v>
      </c>
      <c r="B90" s="6">
        <f t="shared" si="9"/>
        <v>0.002299682888261073</v>
      </c>
      <c r="C90" s="1">
        <v>0.08</v>
      </c>
      <c r="D90" s="2">
        <f t="shared" si="5"/>
        <v>0.00018397463106088586</v>
      </c>
      <c r="E90" s="2">
        <f t="shared" si="6"/>
        <v>0.0019140503584422455</v>
      </c>
      <c r="F90" s="26">
        <f>SUM($E$4:E90)</f>
        <v>42.037012836416054</v>
      </c>
      <c r="G90" s="26">
        <f t="shared" si="7"/>
        <v>0.3826350370462069</v>
      </c>
    </row>
    <row r="91" spans="1:7" ht="15">
      <c r="A91">
        <f t="shared" si="8"/>
        <v>87</v>
      </c>
      <c r="B91" s="6">
        <f t="shared" si="9"/>
        <v>0.0020980249895031313</v>
      </c>
      <c r="C91" s="1">
        <v>0.08</v>
      </c>
      <c r="D91" s="2">
        <f t="shared" si="5"/>
        <v>0.0001678419991602505</v>
      </c>
      <c r="E91" s="2">
        <f t="shared" si="6"/>
        <v>0.001746208359281995</v>
      </c>
      <c r="F91" s="26">
        <f>SUM($E$4:E91)</f>
        <v>42.03875904477533</v>
      </c>
      <c r="G91" s="26">
        <f t="shared" si="7"/>
        <v>0.349081985903468</v>
      </c>
    </row>
    <row r="92" spans="1:7" ht="15">
      <c r="A92">
        <f t="shared" si="8"/>
        <v>88</v>
      </c>
      <c r="B92" s="6">
        <f t="shared" si="9"/>
        <v>0.0019140503584422455</v>
      </c>
      <c r="C92" s="1">
        <v>0.08</v>
      </c>
      <c r="D92" s="2">
        <f t="shared" si="5"/>
        <v>0.00015312402867537965</v>
      </c>
      <c r="E92" s="2">
        <f t="shared" si="6"/>
        <v>0.0015930843306066153</v>
      </c>
      <c r="F92" s="26">
        <f>SUM($E$4:E92)</f>
        <v>42.04035212910594</v>
      </c>
      <c r="G92" s="26">
        <f t="shared" si="7"/>
        <v>0.31847118293977145</v>
      </c>
    </row>
    <row r="93" spans="1:7" ht="15">
      <c r="A93">
        <f t="shared" si="8"/>
        <v>89</v>
      </c>
      <c r="B93" s="6">
        <f t="shared" si="9"/>
        <v>0.001746208359281995</v>
      </c>
      <c r="C93" s="1">
        <v>0.08</v>
      </c>
      <c r="D93" s="2">
        <f t="shared" si="5"/>
        <v>0.0001396966687425596</v>
      </c>
      <c r="E93" s="2">
        <f t="shared" si="6"/>
        <v>0.0014533876618640557</v>
      </c>
      <c r="F93" s="26">
        <f>SUM($E$4:E93)</f>
        <v>42.0418055167678</v>
      </c>
      <c r="G93" s="26">
        <f t="shared" si="7"/>
        <v>0.290544624067494</v>
      </c>
    </row>
    <row r="94" spans="1:7" ht="15">
      <c r="A94">
        <f t="shared" si="8"/>
        <v>90</v>
      </c>
      <c r="B94" s="6">
        <f t="shared" si="9"/>
        <v>0.0015930843306066153</v>
      </c>
      <c r="C94" s="1">
        <v>0.08</v>
      </c>
      <c r="D94" s="2">
        <f t="shared" si="5"/>
        <v>0.00012744674644852923</v>
      </c>
      <c r="E94" s="2">
        <f t="shared" si="6"/>
        <v>0.0013259409154155264</v>
      </c>
      <c r="F94" s="26">
        <f>SUM($E$4:E94)</f>
        <v>42.04313145768322</v>
      </c>
      <c r="G94" s="26">
        <f t="shared" si="7"/>
        <v>0.2650669294323123</v>
      </c>
    </row>
    <row r="95" spans="1:7" ht="15">
      <c r="A95">
        <f t="shared" si="8"/>
        <v>91</v>
      </c>
      <c r="B95" s="6">
        <f t="shared" si="9"/>
        <v>0.0014533876618640557</v>
      </c>
      <c r="C95" s="1">
        <v>0.08</v>
      </c>
      <c r="D95" s="2">
        <f t="shared" si="5"/>
        <v>0.00011627101294912446</v>
      </c>
      <c r="E95" s="2">
        <f t="shared" si="6"/>
        <v>0.001209669902466402</v>
      </c>
      <c r="F95" s="26">
        <f>SUM($E$4:E95)</f>
        <v>42.04434112758568</v>
      </c>
      <c r="G95" s="26">
        <f t="shared" si="7"/>
        <v>0.24182335950691278</v>
      </c>
    </row>
    <row r="96" spans="1:7" ht="15">
      <c r="A96">
        <f t="shared" si="8"/>
        <v>92</v>
      </c>
      <c r="B96" s="6">
        <f t="shared" si="9"/>
        <v>0.0013259409154155264</v>
      </c>
      <c r="C96" s="1">
        <v>0.08</v>
      </c>
      <c r="D96" s="2">
        <f t="shared" si="5"/>
        <v>0.00010607527323324212</v>
      </c>
      <c r="E96" s="2">
        <f t="shared" si="6"/>
        <v>0.0011035946292331598</v>
      </c>
      <c r="F96" s="26">
        <f>SUM($E$4:E96)</f>
        <v>42.04544472221492</v>
      </c>
      <c r="G96" s="26">
        <f t="shared" si="7"/>
        <v>0.22061800515232777</v>
      </c>
    </row>
    <row r="97" spans="1:7" ht="15">
      <c r="A97">
        <f t="shared" si="8"/>
        <v>93</v>
      </c>
      <c r="B97" s="6">
        <f t="shared" si="9"/>
        <v>0.001209669902466402</v>
      </c>
      <c r="C97" s="1">
        <v>0.08</v>
      </c>
      <c r="D97" s="2">
        <f t="shared" si="5"/>
        <v>9.677359219731216E-05</v>
      </c>
      <c r="E97" s="2">
        <f t="shared" si="6"/>
        <v>0.0010068210370358477</v>
      </c>
      <c r="F97" s="26">
        <f>SUM($E$4:E97)</f>
        <v>42.046451543251955</v>
      </c>
      <c r="G97" s="26">
        <f t="shared" si="7"/>
        <v>0.20127213639177474</v>
      </c>
    </row>
    <row r="98" spans="1:7" ht="15">
      <c r="A98">
        <f t="shared" si="8"/>
        <v>94</v>
      </c>
      <c r="B98" s="6">
        <f t="shared" si="9"/>
        <v>0.0011035946292331598</v>
      </c>
      <c r="C98" s="1">
        <v>0.08</v>
      </c>
      <c r="D98" s="2">
        <f t="shared" si="5"/>
        <v>8.828757033865279E-05</v>
      </c>
      <c r="E98" s="2">
        <f t="shared" si="6"/>
        <v>0.0009185334666971949</v>
      </c>
      <c r="F98" s="26">
        <f>SUM($E$4:E98)</f>
        <v>42.04737007671865</v>
      </c>
      <c r="G98" s="26">
        <f t="shared" si="7"/>
        <v>0.18362269597958852</v>
      </c>
    </row>
    <row r="99" spans="1:7" ht="15">
      <c r="A99">
        <f t="shared" si="8"/>
        <v>95</v>
      </c>
      <c r="B99" s="6">
        <f t="shared" si="9"/>
        <v>0.0010068210370358477</v>
      </c>
      <c r="C99" s="1">
        <v>0.06</v>
      </c>
      <c r="D99" s="2">
        <f t="shared" si="5"/>
        <v>6.040926222215086E-05</v>
      </c>
      <c r="E99" s="2">
        <f t="shared" si="6"/>
        <v>0.000858124204475044</v>
      </c>
      <c r="F99" s="26">
        <f>SUM($E$4:E99)</f>
        <v>42.04822820092313</v>
      </c>
      <c r="G99" s="26">
        <f t="shared" si="7"/>
        <v>0.16752092506824653</v>
      </c>
    </row>
    <row r="100" spans="1:7" ht="15">
      <c r="A100">
        <f t="shared" si="8"/>
        <v>96</v>
      </c>
      <c r="B100" s="6">
        <f t="shared" si="9"/>
        <v>0.0009185334666971949</v>
      </c>
      <c r="C100" s="1">
        <v>0.06</v>
      </c>
      <c r="D100" s="2">
        <f t="shared" si="5"/>
        <v>5.511200800183169E-05</v>
      </c>
      <c r="E100" s="2">
        <f t="shared" si="6"/>
        <v>0.0008030121964732123</v>
      </c>
      <c r="F100" s="26">
        <f>SUM($E$4:E100)</f>
        <v>42.0490312131196</v>
      </c>
      <c r="G100" s="26">
        <f t="shared" si="7"/>
        <v>0.15283110938987945</v>
      </c>
    </row>
    <row r="101" spans="1:7" ht="15">
      <c r="A101">
        <f t="shared" si="8"/>
        <v>97</v>
      </c>
      <c r="B101" s="6">
        <f t="shared" si="9"/>
        <v>0.000858124204475044</v>
      </c>
      <c r="C101" s="1">
        <v>0.06</v>
      </c>
      <c r="D101" s="2">
        <f t="shared" si="5"/>
        <v>5.148745226850264E-05</v>
      </c>
      <c r="E101" s="2">
        <f t="shared" si="6"/>
        <v>0.0007515247442047097</v>
      </c>
      <c r="F101" s="26">
        <f>SUM($E$4:E101)</f>
        <v>42.0497827378638</v>
      </c>
      <c r="G101" s="26">
        <f t="shared" si="7"/>
        <v>0.14277985388578468</v>
      </c>
    </row>
    <row r="102" spans="1:7" ht="15">
      <c r="A102">
        <f t="shared" si="8"/>
        <v>98</v>
      </c>
      <c r="B102" s="6">
        <f t="shared" si="9"/>
        <v>0.0008030121964732123</v>
      </c>
      <c r="C102" s="1">
        <v>0.06</v>
      </c>
      <c r="D102" s="2">
        <f t="shared" si="5"/>
        <v>4.818073178839274E-05</v>
      </c>
      <c r="E102" s="2">
        <f t="shared" si="6"/>
        <v>0.000703344012416317</v>
      </c>
      <c r="F102" s="26">
        <f>SUM($E$4:E102)</f>
        <v>42.050486081876215</v>
      </c>
      <c r="G102" s="26">
        <f t="shared" si="7"/>
        <v>0.1336099873223919</v>
      </c>
    </row>
    <row r="103" spans="1:7" ht="15">
      <c r="A103">
        <f t="shared" si="8"/>
        <v>99</v>
      </c>
      <c r="B103" s="6">
        <f t="shared" si="9"/>
        <v>0.0007515247442047097</v>
      </c>
      <c r="C103" s="1">
        <v>0.06</v>
      </c>
      <c r="D103" s="2">
        <f t="shared" si="5"/>
        <v>4.509148465228258E-05</v>
      </c>
      <c r="E103" s="2">
        <f t="shared" si="6"/>
        <v>0.0006582525277640344</v>
      </c>
      <c r="F103" s="26">
        <f>SUM($E$4:E103)</f>
        <v>42.05114433440398</v>
      </c>
      <c r="G103" s="26">
        <f t="shared" si="7"/>
        <v>0.12504319608924483</v>
      </c>
    </row>
    <row r="104" spans="1:7" ht="15">
      <c r="A104">
        <f t="shared" si="8"/>
        <v>100</v>
      </c>
      <c r="B104" s="6">
        <f t="shared" si="9"/>
        <v>0.000703344012416317</v>
      </c>
      <c r="C104" s="1">
        <v>0.05</v>
      </c>
      <c r="D104" s="2">
        <f t="shared" si="5"/>
        <v>3.516720062081585E-05</v>
      </c>
      <c r="E104" s="2">
        <f t="shared" si="6"/>
        <v>0.0006230853271432185</v>
      </c>
      <c r="F104" s="26">
        <f>SUM($E$4:E104)</f>
        <v>42.05176741973112</v>
      </c>
      <c r="G104" s="26">
        <f t="shared" si="7"/>
        <v>0.11702659684990131</v>
      </c>
    </row>
    <row r="105" spans="1:7" ht="15">
      <c r="A105">
        <f t="shared" si="8"/>
        <v>101</v>
      </c>
      <c r="B105" s="6">
        <f t="shared" si="9"/>
        <v>0.0006582525277640344</v>
      </c>
      <c r="C105" s="1">
        <v>0.05</v>
      </c>
      <c r="D105" s="2">
        <f t="shared" si="5"/>
        <v>3.2912626388201724E-05</v>
      </c>
      <c r="E105" s="2">
        <f t="shared" si="6"/>
        <v>0.0005901727007550169</v>
      </c>
      <c r="F105" s="26">
        <f>SUM($E$4:E105)</f>
        <v>42.052357592431875</v>
      </c>
      <c r="G105" s="26">
        <f t="shared" si="7"/>
        <v>0.10952400508454663</v>
      </c>
    </row>
    <row r="106" spans="1:7" ht="15">
      <c r="A106">
        <f t="shared" si="8"/>
        <v>102</v>
      </c>
      <c r="B106" s="6">
        <f t="shared" si="9"/>
        <v>0.0006230853271432185</v>
      </c>
      <c r="C106" s="1">
        <v>0.05</v>
      </c>
      <c r="D106" s="2">
        <f t="shared" si="5"/>
        <v>3.115426635716093E-05</v>
      </c>
      <c r="E106" s="2">
        <f t="shared" si="6"/>
        <v>0.0005590184343978559</v>
      </c>
      <c r="F106" s="26">
        <f>SUM($E$4:E106)</f>
        <v>42.05291661086627</v>
      </c>
      <c r="G106" s="26">
        <f t="shared" si="7"/>
        <v>0.10367267524205157</v>
      </c>
    </row>
    <row r="107" spans="1:7" ht="15">
      <c r="A107">
        <f t="shared" si="8"/>
        <v>103</v>
      </c>
      <c r="B107" s="6">
        <f t="shared" si="9"/>
        <v>0.0005901727007550169</v>
      </c>
      <c r="C107" s="1">
        <v>0.05</v>
      </c>
      <c r="D107" s="2">
        <f t="shared" si="5"/>
        <v>2.9508635037750845E-05</v>
      </c>
      <c r="E107" s="2">
        <f t="shared" si="6"/>
        <v>0.0005295097993601051</v>
      </c>
      <c r="F107" s="26">
        <f>SUM($E$4:E107)</f>
        <v>42.053446120665626</v>
      </c>
      <c r="G107" s="26">
        <f t="shared" si="7"/>
        <v>0.09819647498782423</v>
      </c>
    </row>
    <row r="108" spans="1:7" ht="15">
      <c r="A108">
        <f t="shared" si="8"/>
        <v>104</v>
      </c>
      <c r="B108" s="6">
        <f t="shared" si="9"/>
        <v>0.0005590184343978559</v>
      </c>
      <c r="C108" s="1">
        <v>0.05</v>
      </c>
      <c r="D108" s="2">
        <f t="shared" si="5"/>
        <v>2.7950921719892795E-05</v>
      </c>
      <c r="E108" s="2">
        <f t="shared" si="6"/>
        <v>0.0005015588776402123</v>
      </c>
      <c r="F108" s="26">
        <f>SUM($E$4:E108)</f>
        <v>42.05394767954326</v>
      </c>
      <c r="G108" s="26">
        <f t="shared" si="7"/>
        <v>0.09301284122572165</v>
      </c>
    </row>
    <row r="109" spans="1:7" ht="15">
      <c r="A109">
        <f t="shared" si="8"/>
        <v>105</v>
      </c>
      <c r="B109" s="6">
        <f t="shared" si="9"/>
        <v>0.0005295097993601051</v>
      </c>
      <c r="C109" s="1">
        <v>0.05</v>
      </c>
      <c r="D109" s="2">
        <f t="shared" si="5"/>
        <v>2.6475489968005255E-05</v>
      </c>
      <c r="E109" s="2">
        <f t="shared" si="6"/>
        <v>0.000475083387672207</v>
      </c>
      <c r="F109" s="26">
        <f>SUM($E$4:E109)</f>
        <v>42.05442276293093</v>
      </c>
      <c r="G109" s="26">
        <f t="shared" si="7"/>
        <v>0.08810301747633044</v>
      </c>
    </row>
    <row r="110" spans="1:7" ht="15">
      <c r="A110">
        <f t="shared" si="8"/>
        <v>106</v>
      </c>
      <c r="B110" s="6">
        <f t="shared" si="9"/>
        <v>0.0005015588776402123</v>
      </c>
      <c r="C110" s="1">
        <v>0.05</v>
      </c>
      <c r="D110" s="2">
        <f t="shared" si="5"/>
        <v>2.5077943882010614E-05</v>
      </c>
      <c r="E110" s="2">
        <f t="shared" si="6"/>
        <v>0.0004500054437901964</v>
      </c>
      <c r="F110" s="26">
        <f>SUM($E$4:E110)</f>
        <v>42.05487276837472</v>
      </c>
      <c r="G110" s="26">
        <f t="shared" si="7"/>
        <v>0.08345237541504436</v>
      </c>
    </row>
    <row r="111" spans="1:7" ht="15">
      <c r="A111">
        <f t="shared" si="8"/>
        <v>107</v>
      </c>
      <c r="B111" s="6">
        <f t="shared" si="9"/>
        <v>0.000475083387672207</v>
      </c>
      <c r="C111" s="1">
        <v>0.05</v>
      </c>
      <c r="D111" s="2">
        <f t="shared" si="5"/>
        <v>2.375416938361035E-05</v>
      </c>
      <c r="E111" s="2">
        <f t="shared" si="6"/>
        <v>0.00042625127440658605</v>
      </c>
      <c r="F111" s="26">
        <f>SUM($E$4:E111)</f>
        <v>42.05529901964913</v>
      </c>
      <c r="G111" s="26">
        <f t="shared" si="7"/>
        <v>0.07904722454122783</v>
      </c>
    </row>
    <row r="112" spans="1:7" ht="15">
      <c r="A112">
        <f t="shared" si="8"/>
        <v>108</v>
      </c>
      <c r="B112" s="6">
        <f t="shared" si="9"/>
        <v>0.0004500054437901964</v>
      </c>
      <c r="C112" s="1">
        <v>0.05</v>
      </c>
      <c r="D112" s="2">
        <f t="shared" si="5"/>
        <v>2.250027218950982E-05</v>
      </c>
      <c r="E112" s="2">
        <f t="shared" si="6"/>
        <v>0.00040375100221707623</v>
      </c>
      <c r="F112" s="26">
        <f>SUM($E$4:E112)</f>
        <v>42.055702770651344</v>
      </c>
      <c r="G112" s="26">
        <f t="shared" si="7"/>
        <v>0.07487460577047561</v>
      </c>
    </row>
    <row r="113" spans="1:7" ht="15">
      <c r="A113">
        <f t="shared" si="8"/>
        <v>109</v>
      </c>
      <c r="B113" s="6">
        <f t="shared" si="9"/>
        <v>0.00042625127440658605</v>
      </c>
      <c r="C113" s="1">
        <v>0.05</v>
      </c>
      <c r="D113" s="2">
        <f t="shared" si="5"/>
        <v>2.1312563720329302E-05</v>
      </c>
      <c r="E113" s="2">
        <f t="shared" si="6"/>
        <v>0.0003824384384967469</v>
      </c>
      <c r="F113" s="26">
        <f>SUM($E$4:E113)</f>
        <v>42.056085209089844</v>
      </c>
      <c r="G113" s="26">
        <f t="shared" si="7"/>
        <v>0.07092224454341423</v>
      </c>
    </row>
    <row r="114" spans="1:7" ht="15">
      <c r="A114">
        <f t="shared" si="8"/>
        <v>110</v>
      </c>
      <c r="B114" s="6">
        <f t="shared" si="9"/>
        <v>0.00040375100221707623</v>
      </c>
      <c r="C114" s="1">
        <v>0.05</v>
      </c>
      <c r="D114" s="2">
        <f t="shared" si="5"/>
        <v>2.0187550110853814E-05</v>
      </c>
      <c r="E114" s="2">
        <f t="shared" si="6"/>
        <v>0.0003622508883858931</v>
      </c>
      <c r="F114" s="26">
        <f>SUM($E$4:E114)</f>
        <v>42.05644745997823</v>
      </c>
      <c r="G114" s="26">
        <f t="shared" si="7"/>
        <v>0.06717851425489045</v>
      </c>
    </row>
    <row r="115" spans="1:7" ht="15">
      <c r="A115">
        <f t="shared" si="8"/>
        <v>111</v>
      </c>
      <c r="B115" s="6">
        <f t="shared" si="9"/>
        <v>0.0003824384384967469</v>
      </c>
      <c r="C115" s="1">
        <v>0.05</v>
      </c>
      <c r="D115" s="2">
        <f t="shared" si="5"/>
        <v>1.9121921924837346E-05</v>
      </c>
      <c r="E115" s="2">
        <f t="shared" si="6"/>
        <v>0.00034312896646105577</v>
      </c>
      <c r="F115" s="26">
        <f>SUM($E$4:E115)</f>
        <v>42.05679058894469</v>
      </c>
      <c r="G115" s="26">
        <f t="shared" si="7"/>
        <v>0.06363240202771973</v>
      </c>
    </row>
    <row r="116" spans="1:7" ht="15">
      <c r="A116">
        <f t="shared" si="8"/>
        <v>112</v>
      </c>
      <c r="B116" s="6">
        <f t="shared" si="9"/>
        <v>0.0003622508883858931</v>
      </c>
      <c r="C116" s="1">
        <v>0.05</v>
      </c>
      <c r="D116" s="2">
        <f t="shared" si="5"/>
        <v>1.8112544419294655E-05</v>
      </c>
      <c r="E116" s="2">
        <f t="shared" si="6"/>
        <v>0.0003250164220417611</v>
      </c>
      <c r="F116" s="26">
        <f>SUM($E$4:E116)</f>
        <v>42.05711560536673</v>
      </c>
      <c r="G116" s="26">
        <f t="shared" si="7"/>
        <v>0.06027347631497521</v>
      </c>
    </row>
    <row r="117" spans="1:7" ht="15">
      <c r="A117">
        <f t="shared" si="8"/>
        <v>113</v>
      </c>
      <c r="B117" s="6">
        <f t="shared" si="9"/>
        <v>0.00034312896646105577</v>
      </c>
      <c r="C117" s="1">
        <v>0.05</v>
      </c>
      <c r="D117" s="2">
        <f t="shared" si="5"/>
        <v>1.7156448323052788E-05</v>
      </c>
      <c r="E117" s="2">
        <f t="shared" si="6"/>
        <v>0.0003078599737187083</v>
      </c>
      <c r="F117" s="26">
        <f>SUM($E$4:E117)</f>
        <v>42.05742346534045</v>
      </c>
      <c r="G117" s="26">
        <f t="shared" si="7"/>
        <v>0.057091856213589226</v>
      </c>
    </row>
    <row r="118" spans="1:7" ht="15">
      <c r="A118">
        <f t="shared" si="8"/>
        <v>114</v>
      </c>
      <c r="B118" s="6">
        <f t="shared" si="9"/>
        <v>0.0003250164220417611</v>
      </c>
      <c r="C118" s="1">
        <v>0.05</v>
      </c>
      <c r="D118" s="2">
        <f t="shared" si="5"/>
        <v>1.6250821102088054E-05</v>
      </c>
      <c r="E118" s="2">
        <f t="shared" si="6"/>
        <v>0.00029160915261662026</v>
      </c>
      <c r="F118" s="26">
        <f>SUM($E$4:E118)</f>
        <v>42.05771507449307</v>
      </c>
      <c r="G118" s="26">
        <f t="shared" si="7"/>
        <v>0.05407818239784046</v>
      </c>
    </row>
    <row r="119" spans="1:7" ht="15">
      <c r="A119">
        <f t="shared" si="8"/>
        <v>115</v>
      </c>
      <c r="B119" s="6">
        <f t="shared" si="9"/>
        <v>0.0003078599737187083</v>
      </c>
      <c r="C119" s="1">
        <v>0.05</v>
      </c>
      <c r="D119" s="2">
        <f t="shared" si="5"/>
        <v>1.5392998685935417E-05</v>
      </c>
      <c r="E119" s="2">
        <f t="shared" si="6"/>
        <v>0.00027621615393068485</v>
      </c>
      <c r="F119" s="26">
        <f>SUM($E$4:E119)</f>
        <v>42.057991290646996</v>
      </c>
      <c r="G119" s="26">
        <f t="shared" si="7"/>
        <v>0.051223589587161</v>
      </c>
    </row>
    <row r="120" spans="1:7" ht="15">
      <c r="A120">
        <f t="shared" si="8"/>
        <v>116</v>
      </c>
      <c r="B120" s="6">
        <f t="shared" si="9"/>
        <v>0.00029160915261662026</v>
      </c>
      <c r="C120" s="1">
        <v>0.05</v>
      </c>
      <c r="D120" s="2">
        <f t="shared" si="5"/>
        <v>1.4580457630831014E-05</v>
      </c>
      <c r="E120" s="2">
        <f t="shared" si="6"/>
        <v>0.00026163569629985385</v>
      </c>
      <c r="F120" s="26">
        <f>SUM($E$4:E120)</f>
        <v>42.05825292634329</v>
      </c>
      <c r="G120" s="26">
        <f t="shared" si="7"/>
        <v>0.048519680467268976</v>
      </c>
    </row>
    <row r="121" spans="1:7" ht="15">
      <c r="A121">
        <f t="shared" si="8"/>
        <v>117</v>
      </c>
      <c r="B121" s="6">
        <f t="shared" si="9"/>
        <v>0.00027621615393068485</v>
      </c>
      <c r="C121" s="1">
        <v>0.05</v>
      </c>
      <c r="D121" s="2">
        <f t="shared" si="5"/>
        <v>1.3810807696534243E-05</v>
      </c>
      <c r="E121" s="2">
        <f t="shared" si="6"/>
        <v>0.0002478248886033196</v>
      </c>
      <c r="F121" s="26">
        <f>SUM($E$4:E121)</f>
        <v>42.0585007512319</v>
      </c>
      <c r="G121" s="26">
        <f t="shared" si="7"/>
        <v>0.045958500987910926</v>
      </c>
    </row>
    <row r="122" spans="1:7" ht="15">
      <c r="A122">
        <f t="shared" si="8"/>
        <v>118</v>
      </c>
      <c r="B122" s="6">
        <f t="shared" si="9"/>
        <v>0.00026163569629985385</v>
      </c>
      <c r="C122" s="1">
        <v>0.05</v>
      </c>
      <c r="D122" s="2">
        <f t="shared" si="5"/>
        <v>1.3081784814992693E-05</v>
      </c>
      <c r="E122" s="2">
        <f t="shared" si="6"/>
        <v>0.00023474310378832693</v>
      </c>
      <c r="F122" s="26">
        <f>SUM($E$4:E122)</f>
        <v>42.058735494335686</v>
      </c>
      <c r="G122" s="26">
        <f t="shared" si="7"/>
        <v>0.043532516964547484</v>
      </c>
    </row>
    <row r="123" spans="1:7" ht="15">
      <c r="A123">
        <f t="shared" si="8"/>
        <v>119</v>
      </c>
      <c r="B123" s="6">
        <f t="shared" si="9"/>
        <v>0.0002478248886033196</v>
      </c>
      <c r="C123" s="1">
        <v>0.05</v>
      </c>
      <c r="D123" s="2">
        <f t="shared" si="5"/>
        <v>1.2391244430165982E-05</v>
      </c>
      <c r="E123" s="2">
        <f t="shared" si="6"/>
        <v>0.00022235185935816094</v>
      </c>
      <c r="F123" s="26">
        <f>SUM($E$4:E123)</f>
        <v>42.05895784619504</v>
      </c>
      <c r="G123" s="26">
        <f t="shared" si="7"/>
        <v>0.041234591915151934</v>
      </c>
    </row>
    <row r="124" spans="1:7" ht="15">
      <c r="A124">
        <f t="shared" si="8"/>
        <v>120</v>
      </c>
      <c r="B124" s="6">
        <f t="shared" si="9"/>
        <v>0.00023474310378832693</v>
      </c>
      <c r="C124" s="1">
        <v>0.05</v>
      </c>
      <c r="D124" s="2">
        <f t="shared" si="5"/>
        <v>1.1737155189416347E-05</v>
      </c>
      <c r="E124" s="2">
        <f t="shared" si="6"/>
        <v>0.00021061470416874458</v>
      </c>
      <c r="F124" s="26">
        <f>SUM($E$4:E124)</f>
        <v>42.05916846089921</v>
      </c>
      <c r="G124" s="26">
        <f t="shared" si="7"/>
        <v>0.03905796606692456</v>
      </c>
    </row>
    <row r="125" spans="1:7" ht="15">
      <c r="A125">
        <f t="shared" si="8"/>
        <v>121</v>
      </c>
      <c r="B125" s="6">
        <f t="shared" si="9"/>
        <v>0.00022235185935816094</v>
      </c>
      <c r="C125" s="1">
        <v>0.05</v>
      </c>
      <c r="D125" s="2">
        <f t="shared" si="5"/>
        <v>1.1117592967908047E-05</v>
      </c>
      <c r="E125" s="2">
        <f t="shared" si="6"/>
        <v>0.00019949711120083655</v>
      </c>
      <c r="F125" s="26">
        <f>SUM($E$4:E125)</f>
        <v>42.05936795801041</v>
      </c>
      <c r="G125" s="26">
        <f t="shared" si="7"/>
        <v>0.03699623647116697</v>
      </c>
    </row>
    <row r="126" spans="1:7" ht="15">
      <c r="A126">
        <f t="shared" si="8"/>
        <v>122</v>
      </c>
      <c r="B126" s="6">
        <f t="shared" si="9"/>
        <v>0.00021061470416874458</v>
      </c>
      <c r="C126" s="1">
        <v>0.05</v>
      </c>
      <c r="D126" s="2">
        <f t="shared" si="5"/>
        <v>1.053073520843723E-05</v>
      </c>
      <c r="E126" s="2">
        <f t="shared" si="6"/>
        <v>0.00018896637599239932</v>
      </c>
      <c r="F126" s="26">
        <f>SUM($E$4:E126)</f>
        <v>42.059556924386406</v>
      </c>
      <c r="G126" s="26">
        <f t="shared" si="7"/>
        <v>0.03504333816782074</v>
      </c>
    </row>
    <row r="127" spans="1:7" ht="15">
      <c r="A127">
        <f t="shared" si="8"/>
        <v>123</v>
      </c>
      <c r="B127" s="6">
        <f t="shared" si="9"/>
        <v>0.00019949711120083655</v>
      </c>
      <c r="C127" s="1">
        <v>0.05</v>
      </c>
      <c r="D127" s="2">
        <f t="shared" si="5"/>
        <v>9.974855560041829E-06</v>
      </c>
      <c r="E127" s="2">
        <f t="shared" si="6"/>
        <v>0.00017899152043235748</v>
      </c>
      <c r="F127" s="26">
        <f>SUM($E$4:E127)</f>
        <v>42.05973591590684</v>
      </c>
      <c r="G127" s="26">
        <f t="shared" si="7"/>
        <v>0.03319352634426239</v>
      </c>
    </row>
    <row r="128" spans="1:7" ht="15">
      <c r="A128">
        <f t="shared" si="8"/>
        <v>124</v>
      </c>
      <c r="B128" s="6">
        <f t="shared" si="9"/>
        <v>0.00018896637599239932</v>
      </c>
      <c r="C128" s="1">
        <v>0.05</v>
      </c>
      <c r="D128" s="2">
        <f t="shared" si="5"/>
        <v>9.448318799619966E-06</v>
      </c>
      <c r="E128" s="2">
        <f t="shared" si="6"/>
        <v>0.00016954320163273752</v>
      </c>
      <c r="F128" s="26">
        <f>SUM($E$4:E128)</f>
        <v>42.05990545910848</v>
      </c>
      <c r="G128" s="26">
        <f t="shared" si="7"/>
        <v>0.031441359435871355</v>
      </c>
    </row>
    <row r="129" spans="1:7" ht="15">
      <c r="A129">
        <f t="shared" si="8"/>
        <v>125</v>
      </c>
      <c r="B129" s="6">
        <f t="shared" si="9"/>
        <v>0.00017899152043235748</v>
      </c>
      <c r="C129" s="1">
        <v>0.05</v>
      </c>
      <c r="D129" s="2">
        <f t="shared" si="5"/>
        <v>8.949576021617874E-06</v>
      </c>
      <c r="E129" s="2">
        <f t="shared" si="6"/>
        <v>0.00016059362561111966</v>
      </c>
      <c r="F129" s="26">
        <f>SUM($E$4:E129)</f>
        <v>42.060066052734086</v>
      </c>
      <c r="G129" s="26">
        <f t="shared" si="7"/>
        <v>0.029781683118658232</v>
      </c>
    </row>
    <row r="130" spans="1:7" ht="15">
      <c r="A130">
        <f t="shared" si="8"/>
        <v>126</v>
      </c>
      <c r="B130" s="6">
        <f t="shared" si="9"/>
        <v>0.00016954320163273752</v>
      </c>
      <c r="C130" s="1">
        <v>0.05</v>
      </c>
      <c r="D130" s="2">
        <f t="shared" si="5"/>
        <v>8.477160081636876E-06</v>
      </c>
      <c r="E130" s="2">
        <f t="shared" si="6"/>
        <v>0.0001521164655294828</v>
      </c>
      <c r="F130" s="26">
        <f>SUM($E$4:E130)</f>
        <v>42.060218169199615</v>
      </c>
      <c r="G130" s="26">
        <f t="shared" si="7"/>
        <v>0.028209615146864667</v>
      </c>
    </row>
    <row r="131" spans="1:7" ht="15">
      <c r="A131">
        <f t="shared" si="8"/>
        <v>127</v>
      </c>
      <c r="B131" s="6">
        <f t="shared" si="9"/>
        <v>0.00016059362561111966</v>
      </c>
      <c r="C131" s="1">
        <v>0.05</v>
      </c>
      <c r="D131" s="2">
        <f t="shared" si="5"/>
        <v>8.029681280555983E-06</v>
      </c>
      <c r="E131" s="2">
        <f t="shared" si="6"/>
        <v>0.00014408678424892682</v>
      </c>
      <c r="F131" s="26">
        <f>SUM($E$4:E131)</f>
        <v>42.06036225598386</v>
      </c>
      <c r="G131" s="26">
        <f t="shared" si="7"/>
        <v>0.026720530990931756</v>
      </c>
    </row>
    <row r="132" spans="1:7" ht="15">
      <c r="A132">
        <f t="shared" si="8"/>
        <v>128</v>
      </c>
      <c r="B132" s="6">
        <f t="shared" si="9"/>
        <v>0.0001521164655294828</v>
      </c>
      <c r="C132" s="1">
        <v>0.05</v>
      </c>
      <c r="D132" s="2">
        <f t="shared" si="5"/>
        <v>7.60582327647414E-06</v>
      </c>
      <c r="E132" s="2">
        <f t="shared" si="6"/>
        <v>0.00013648096097245268</v>
      </c>
      <c r="F132" s="26">
        <f>SUM($E$4:E132)</f>
        <v>42.06049873694484</v>
      </c>
      <c r="G132" s="26">
        <f t="shared" si="7"/>
        <v>0.025310050233588524</v>
      </c>
    </row>
    <row r="133" spans="1:7" ht="15">
      <c r="A133">
        <f t="shared" si="8"/>
        <v>129</v>
      </c>
      <c r="B133" s="6">
        <f t="shared" si="9"/>
        <v>0.00014408678424892682</v>
      </c>
      <c r="C133" s="1">
        <v>0.05</v>
      </c>
      <c r="D133" s="2">
        <f aca="true" t="shared" si="10" ref="D133:D196">B133*C133</f>
        <v>7.204339212446341E-06</v>
      </c>
      <c r="E133" s="2">
        <f aca="true" t="shared" si="11" ref="E133:E196">B134-D133</f>
        <v>0.00012927662176000633</v>
      </c>
      <c r="F133" s="26">
        <f>SUM($E$4:E133)</f>
        <v>42.0606280135666</v>
      </c>
      <c r="G133" s="26">
        <f aca="true" t="shared" si="12" ref="G133:G196">B133*166.386</f>
        <v>0.023974023684041935</v>
      </c>
    </row>
    <row r="134" spans="1:7" ht="15">
      <c r="A134">
        <f t="shared" si="8"/>
        <v>130</v>
      </c>
      <c r="B134" s="6">
        <f t="shared" si="9"/>
        <v>0.00013648096097245268</v>
      </c>
      <c r="C134" s="1">
        <v>0.05</v>
      </c>
      <c r="D134" s="2">
        <f t="shared" si="10"/>
        <v>6.8240480486226345E-06</v>
      </c>
      <c r="E134" s="2">
        <f t="shared" si="11"/>
        <v>0.00012245257371138368</v>
      </c>
      <c r="F134" s="26">
        <f>SUM($E$4:E134)</f>
        <v>42.06075046614031</v>
      </c>
      <c r="G134" s="26">
        <f t="shared" si="12"/>
        <v>0.022708521172362512</v>
      </c>
    </row>
    <row r="135" spans="1:7" ht="15">
      <c r="A135">
        <f aca="true" t="shared" si="13" ref="A135:A198">A134+1</f>
        <v>131</v>
      </c>
      <c r="B135" s="6">
        <f aca="true" t="shared" si="14" ref="B135:B198">E133</f>
        <v>0.00012927662176000633</v>
      </c>
      <c r="C135" s="1">
        <v>0.05</v>
      </c>
      <c r="D135" s="2">
        <f t="shared" si="10"/>
        <v>6.463831088000317E-06</v>
      </c>
      <c r="E135" s="2">
        <f t="shared" si="11"/>
        <v>0.00011598874262338336</v>
      </c>
      <c r="F135" s="26">
        <f>SUM($E$4:E135)</f>
        <v>42.060866454882934</v>
      </c>
      <c r="G135" s="26">
        <f t="shared" si="12"/>
        <v>0.021509819988160414</v>
      </c>
    </row>
    <row r="136" spans="1:7" ht="15">
      <c r="A136">
        <f t="shared" si="13"/>
        <v>132</v>
      </c>
      <c r="B136" s="6">
        <f t="shared" si="14"/>
        <v>0.00012245257371138368</v>
      </c>
      <c r="C136" s="1">
        <v>0.05</v>
      </c>
      <c r="D136" s="2">
        <f t="shared" si="10"/>
        <v>6.122628685569184E-06</v>
      </c>
      <c r="E136" s="2">
        <f t="shared" si="11"/>
        <v>0.00010986611393781417</v>
      </c>
      <c r="F136" s="26">
        <f>SUM($E$4:E136)</f>
        <v>42.06097632099687</v>
      </c>
      <c r="G136" s="26">
        <f t="shared" si="12"/>
        <v>0.020374393929542284</v>
      </c>
    </row>
    <row r="137" spans="1:7" ht="15">
      <c r="A137">
        <f t="shared" si="13"/>
        <v>133</v>
      </c>
      <c r="B137" s="6">
        <f t="shared" si="14"/>
        <v>0.00011598874262338336</v>
      </c>
      <c r="C137" s="1">
        <v>0.05</v>
      </c>
      <c r="D137" s="2">
        <f t="shared" si="10"/>
        <v>5.799437131169169E-06</v>
      </c>
      <c r="E137" s="2">
        <f t="shared" si="11"/>
        <v>0.000104066676806645</v>
      </c>
      <c r="F137" s="26">
        <f>SUM($E$4:E137)</f>
        <v>42.06108038767368</v>
      </c>
      <c r="G137" s="26">
        <f t="shared" si="12"/>
        <v>0.019298902930134264</v>
      </c>
    </row>
    <row r="138" spans="1:7" ht="15">
      <c r="A138">
        <f t="shared" si="13"/>
        <v>134</v>
      </c>
      <c r="B138" s="6">
        <f t="shared" si="14"/>
        <v>0.00010986611393781417</v>
      </c>
      <c r="C138" s="1">
        <v>0.05</v>
      </c>
      <c r="D138" s="2">
        <f t="shared" si="10"/>
        <v>5.493305696890709E-06</v>
      </c>
      <c r="E138" s="2">
        <f t="shared" si="11"/>
        <v>9.85733711097543E-05</v>
      </c>
      <c r="F138" s="26">
        <f>SUM($E$4:E138)</f>
        <v>42.06117896104479</v>
      </c>
      <c r="G138" s="26">
        <f t="shared" si="12"/>
        <v>0.018280183233657148</v>
      </c>
    </row>
    <row r="139" spans="1:7" ht="15">
      <c r="A139">
        <f t="shared" si="13"/>
        <v>135</v>
      </c>
      <c r="B139" s="6">
        <f t="shared" si="14"/>
        <v>0.000104066676806645</v>
      </c>
      <c r="C139" s="1">
        <v>0.05</v>
      </c>
      <c r="D139" s="2">
        <f t="shared" si="10"/>
        <v>5.203333840332251E-06</v>
      </c>
      <c r="E139" s="2">
        <f t="shared" si="11"/>
        <v>9.337003726942205E-05</v>
      </c>
      <c r="F139" s="26">
        <f>SUM($E$4:E139)</f>
        <v>42.06127233108206</v>
      </c>
      <c r="G139" s="26">
        <f t="shared" si="12"/>
        <v>0.017315238087150436</v>
      </c>
    </row>
    <row r="140" spans="1:7" ht="15">
      <c r="A140">
        <f t="shared" si="13"/>
        <v>136</v>
      </c>
      <c r="B140" s="6">
        <f t="shared" si="14"/>
        <v>9.85733711097543E-05</v>
      </c>
      <c r="C140" s="1">
        <v>0.05</v>
      </c>
      <c r="D140" s="2">
        <f t="shared" si="10"/>
        <v>4.928668555487715E-06</v>
      </c>
      <c r="E140" s="2">
        <f t="shared" si="11"/>
        <v>8.844136871393433E-05</v>
      </c>
      <c r="F140" s="26">
        <f>SUM($E$4:E140)</f>
        <v>42.061360772450776</v>
      </c>
      <c r="G140" s="26">
        <f t="shared" si="12"/>
        <v>0.016401228925467578</v>
      </c>
    </row>
    <row r="141" spans="1:7" ht="15">
      <c r="A141">
        <f t="shared" si="13"/>
        <v>137</v>
      </c>
      <c r="B141" s="6">
        <f t="shared" si="14"/>
        <v>9.337003726942205E-05</v>
      </c>
      <c r="C141" s="1">
        <v>0.08</v>
      </c>
      <c r="D141" s="2">
        <f t="shared" si="10"/>
        <v>7.469602981553765E-06</v>
      </c>
      <c r="E141" s="2">
        <f t="shared" si="11"/>
        <v>8.097176573238057E-05</v>
      </c>
      <c r="F141" s="26">
        <f>SUM($E$4:E141)</f>
        <v>42.06144174421651</v>
      </c>
      <c r="G141" s="26">
        <f t="shared" si="12"/>
        <v>0.015535467021110057</v>
      </c>
    </row>
    <row r="142" spans="1:7" ht="15">
      <c r="A142">
        <f t="shared" si="13"/>
        <v>138</v>
      </c>
      <c r="B142" s="6">
        <f t="shared" si="14"/>
        <v>8.844136871393433E-05</v>
      </c>
      <c r="C142" s="1">
        <v>0.08</v>
      </c>
      <c r="D142" s="2">
        <f t="shared" si="10"/>
        <v>7.075309497114747E-06</v>
      </c>
      <c r="E142" s="2">
        <f t="shared" si="11"/>
        <v>7.389645623526583E-05</v>
      </c>
      <c r="F142" s="26">
        <f>SUM($E$4:E142)</f>
        <v>42.061515640672745</v>
      </c>
      <c r="G142" s="26">
        <f t="shared" si="12"/>
        <v>0.014715405574836677</v>
      </c>
    </row>
    <row r="143" spans="1:7" ht="15">
      <c r="A143">
        <f t="shared" si="13"/>
        <v>139</v>
      </c>
      <c r="B143" s="6">
        <f t="shared" si="14"/>
        <v>8.097176573238057E-05</v>
      </c>
      <c r="C143" s="1">
        <v>0.08</v>
      </c>
      <c r="D143" s="2">
        <f t="shared" si="10"/>
        <v>6.477741258590446E-06</v>
      </c>
      <c r="E143" s="2">
        <f t="shared" si="11"/>
        <v>6.741871497667538E-05</v>
      </c>
      <c r="F143" s="26">
        <f>SUM($E$4:E143)</f>
        <v>42.06158305938772</v>
      </c>
      <c r="G143" s="26">
        <f t="shared" si="12"/>
        <v>0.013472568213147873</v>
      </c>
    </row>
    <row r="144" spans="1:7" ht="15">
      <c r="A144">
        <f t="shared" si="13"/>
        <v>140</v>
      </c>
      <c r="B144" s="6">
        <f t="shared" si="14"/>
        <v>7.389645623526583E-05</v>
      </c>
      <c r="C144" s="1">
        <v>0.08</v>
      </c>
      <c r="D144" s="2">
        <f t="shared" si="10"/>
        <v>5.911716498821267E-06</v>
      </c>
      <c r="E144" s="2">
        <f t="shared" si="11"/>
        <v>6.150699847785411E-05</v>
      </c>
      <c r="F144" s="26">
        <f>SUM($E$4:E144)</f>
        <v>42.0616445663862</v>
      </c>
      <c r="G144" s="26">
        <f t="shared" si="12"/>
        <v>0.01229533576716094</v>
      </c>
    </row>
    <row r="145" spans="1:7" ht="15">
      <c r="A145">
        <f t="shared" si="13"/>
        <v>141</v>
      </c>
      <c r="B145" s="6">
        <f t="shared" si="14"/>
        <v>6.741871497667538E-05</v>
      </c>
      <c r="C145" s="1">
        <v>0.08</v>
      </c>
      <c r="D145" s="2">
        <f t="shared" si="10"/>
        <v>5.393497198134031E-06</v>
      </c>
      <c r="E145" s="2">
        <f t="shared" si="11"/>
        <v>5.611350127972008E-05</v>
      </c>
      <c r="F145" s="26">
        <f>SUM($E$4:E145)</f>
        <v>42.06170067988748</v>
      </c>
      <c r="G145" s="26">
        <f t="shared" si="12"/>
        <v>0.01121753031010911</v>
      </c>
    </row>
    <row r="146" spans="1:7" ht="15">
      <c r="A146">
        <f t="shared" si="13"/>
        <v>142</v>
      </c>
      <c r="B146" s="6">
        <f t="shared" si="14"/>
        <v>6.150699847785411E-05</v>
      </c>
      <c r="C146" s="1">
        <v>0.08</v>
      </c>
      <c r="D146" s="2">
        <f t="shared" si="10"/>
        <v>4.920559878228329E-06</v>
      </c>
      <c r="E146" s="2">
        <f t="shared" si="11"/>
        <v>5.1192941401491755E-05</v>
      </c>
      <c r="F146" s="26">
        <f>SUM($E$4:E146)</f>
        <v>42.06175187282888</v>
      </c>
      <c r="G146" s="26">
        <f t="shared" si="12"/>
        <v>0.010233903448736235</v>
      </c>
    </row>
    <row r="147" spans="1:7" ht="15">
      <c r="A147">
        <f t="shared" si="13"/>
        <v>143</v>
      </c>
      <c r="B147" s="6">
        <f t="shared" si="14"/>
        <v>5.611350127972008E-05</v>
      </c>
      <c r="C147" s="1">
        <v>0.08</v>
      </c>
      <c r="D147" s="2">
        <f t="shared" si="10"/>
        <v>4.489080102377606E-06</v>
      </c>
      <c r="E147" s="2">
        <f t="shared" si="11"/>
        <v>4.6703861299114146E-05</v>
      </c>
      <c r="F147" s="26">
        <f>SUM($E$4:E147)</f>
        <v>42.06179857669018</v>
      </c>
      <c r="G147" s="26">
        <f t="shared" si="12"/>
        <v>0.009336501023927505</v>
      </c>
    </row>
    <row r="148" spans="1:7" ht="15">
      <c r="A148">
        <f t="shared" si="13"/>
        <v>144</v>
      </c>
      <c r="B148" s="6">
        <f t="shared" si="14"/>
        <v>5.1192941401491755E-05</v>
      </c>
      <c r="C148" s="1">
        <v>0.08</v>
      </c>
      <c r="D148" s="2">
        <f t="shared" si="10"/>
        <v>4.09543531211934E-06</v>
      </c>
      <c r="E148" s="2">
        <f t="shared" si="11"/>
        <v>4.2608425986994807E-05</v>
      </c>
      <c r="F148" s="26">
        <f>SUM($E$4:E148)</f>
        <v>42.061841185116165</v>
      </c>
      <c r="G148" s="26">
        <f t="shared" si="12"/>
        <v>0.008517788748028606</v>
      </c>
    </row>
    <row r="149" spans="1:7" ht="15">
      <c r="A149">
        <f t="shared" si="13"/>
        <v>145</v>
      </c>
      <c r="B149" s="6">
        <f t="shared" si="14"/>
        <v>4.6703861299114146E-05</v>
      </c>
      <c r="C149" s="1">
        <v>0.08</v>
      </c>
      <c r="D149" s="2">
        <f t="shared" si="10"/>
        <v>3.736308903929132E-06</v>
      </c>
      <c r="E149" s="2">
        <f t="shared" si="11"/>
        <v>3.887211708306567E-05</v>
      </c>
      <c r="F149" s="26">
        <f>SUM($E$4:E149)</f>
        <v>42.061880057233246</v>
      </c>
      <c r="G149" s="26">
        <f t="shared" si="12"/>
        <v>0.007770868666114406</v>
      </c>
    </row>
    <row r="150" spans="1:7" ht="15">
      <c r="A150">
        <f t="shared" si="13"/>
        <v>146</v>
      </c>
      <c r="B150" s="6">
        <f t="shared" si="14"/>
        <v>4.2608425986994807E-05</v>
      </c>
      <c r="C150" s="1">
        <v>0.08</v>
      </c>
      <c r="D150" s="2">
        <f t="shared" si="10"/>
        <v>3.4086740789595844E-06</v>
      </c>
      <c r="E150" s="2">
        <f t="shared" si="11"/>
        <v>3.5463443004106085E-05</v>
      </c>
      <c r="F150" s="26">
        <f>SUM($E$4:E150)</f>
        <v>42.06191552067625</v>
      </c>
      <c r="G150" s="26">
        <f t="shared" si="12"/>
        <v>0.0070894455662721175</v>
      </c>
    </row>
    <row r="151" spans="1:7" ht="15">
      <c r="A151">
        <f t="shared" si="13"/>
        <v>147</v>
      </c>
      <c r="B151" s="6">
        <f t="shared" si="14"/>
        <v>3.887211708306567E-05</v>
      </c>
      <c r="C151" s="1">
        <v>0.08</v>
      </c>
      <c r="D151" s="2">
        <f t="shared" si="10"/>
        <v>3.109769366645254E-06</v>
      </c>
      <c r="E151" s="2">
        <f t="shared" si="11"/>
        <v>3.235367363746083E-05</v>
      </c>
      <c r="F151" s="26">
        <f>SUM($E$4:E151)</f>
        <v>42.06194787434989</v>
      </c>
      <c r="G151" s="26">
        <f t="shared" si="12"/>
        <v>0.006467776072982965</v>
      </c>
    </row>
    <row r="152" spans="1:7" ht="15">
      <c r="A152">
        <f t="shared" si="13"/>
        <v>148</v>
      </c>
      <c r="B152" s="6">
        <f t="shared" si="14"/>
        <v>3.5463443004106085E-05</v>
      </c>
      <c r="C152" s="1">
        <v>0.08</v>
      </c>
      <c r="D152" s="2">
        <f t="shared" si="10"/>
        <v>2.8370754403284868E-06</v>
      </c>
      <c r="E152" s="2">
        <f t="shared" si="11"/>
        <v>2.9516598197132342E-05</v>
      </c>
      <c r="F152" s="26">
        <f>SUM($E$4:E152)</f>
        <v>42.06197739094809</v>
      </c>
      <c r="G152" s="26">
        <f t="shared" si="12"/>
        <v>0.005900620427681195</v>
      </c>
    </row>
    <row r="153" spans="1:7" ht="15">
      <c r="A153">
        <f t="shared" si="13"/>
        <v>149</v>
      </c>
      <c r="B153" s="6">
        <f t="shared" si="14"/>
        <v>3.235367363746083E-05</v>
      </c>
      <c r="C153" s="1">
        <v>0.08</v>
      </c>
      <c r="D153" s="2">
        <f t="shared" si="10"/>
        <v>2.5882938909968662E-06</v>
      </c>
      <c r="E153" s="2">
        <f t="shared" si="11"/>
        <v>2.6928304306135476E-05</v>
      </c>
      <c r="F153" s="26">
        <f>SUM($E$4:E153)</f>
        <v>42.062004319252395</v>
      </c>
      <c r="G153" s="26">
        <f t="shared" si="12"/>
        <v>0.005383198341842557</v>
      </c>
    </row>
    <row r="154" spans="1:7" ht="15">
      <c r="A154">
        <f t="shared" si="13"/>
        <v>150</v>
      </c>
      <c r="B154" s="6">
        <f t="shared" si="14"/>
        <v>2.9516598197132342E-05</v>
      </c>
      <c r="C154" s="1">
        <v>0.08</v>
      </c>
      <c r="D154" s="2">
        <f t="shared" si="10"/>
        <v>2.3613278557705875E-06</v>
      </c>
      <c r="E154" s="2">
        <f t="shared" si="11"/>
        <v>2.456697645036489E-05</v>
      </c>
      <c r="F154" s="26">
        <f>SUM($E$4:E154)</f>
        <v>42.062028886228845</v>
      </c>
      <c r="G154" s="26">
        <f t="shared" si="12"/>
        <v>0.004911148707628062</v>
      </c>
    </row>
    <row r="155" spans="1:7" ht="15">
      <c r="A155">
        <f t="shared" si="13"/>
        <v>151</v>
      </c>
      <c r="B155" s="6">
        <f t="shared" si="14"/>
        <v>2.6928304306135476E-05</v>
      </c>
      <c r="C155" s="1">
        <v>0.08</v>
      </c>
      <c r="D155" s="2">
        <f t="shared" si="10"/>
        <v>2.1542643444908383E-06</v>
      </c>
      <c r="E155" s="2">
        <f t="shared" si="11"/>
        <v>2.241271210587405E-05</v>
      </c>
      <c r="F155" s="26">
        <f>SUM($E$4:E155)</f>
        <v>42.06205129894095</v>
      </c>
      <c r="G155" s="26">
        <f t="shared" si="12"/>
        <v>0.0044804928402806575</v>
      </c>
    </row>
    <row r="156" spans="1:7" ht="15">
      <c r="A156">
        <f t="shared" si="13"/>
        <v>152</v>
      </c>
      <c r="B156" s="6">
        <f t="shared" si="14"/>
        <v>2.456697645036489E-05</v>
      </c>
      <c r="C156" s="1">
        <v>0.08</v>
      </c>
      <c r="D156" s="2">
        <f t="shared" si="10"/>
        <v>1.9653581160291913E-06</v>
      </c>
      <c r="E156" s="2">
        <f t="shared" si="11"/>
        <v>2.044735398984486E-05</v>
      </c>
      <c r="F156" s="26">
        <f>SUM($E$4:E156)</f>
        <v>42.06207174629494</v>
      </c>
      <c r="G156" s="26">
        <f t="shared" si="12"/>
        <v>0.004087600943670412</v>
      </c>
    </row>
    <row r="157" spans="1:7" ht="15">
      <c r="A157">
        <f t="shared" si="13"/>
        <v>153</v>
      </c>
      <c r="B157" s="6">
        <f t="shared" si="14"/>
        <v>2.241271210587405E-05</v>
      </c>
      <c r="C157" s="1">
        <v>0.08</v>
      </c>
      <c r="D157" s="2">
        <f t="shared" si="10"/>
        <v>1.7930169684699239E-06</v>
      </c>
      <c r="E157" s="2">
        <f t="shared" si="11"/>
        <v>1.8654337021374934E-05</v>
      </c>
      <c r="F157" s="26">
        <f>SUM($E$4:E157)</f>
        <v>42.06209040063196</v>
      </c>
      <c r="G157" s="26">
        <f t="shared" si="12"/>
        <v>0.0037291615164479594</v>
      </c>
    </row>
    <row r="158" spans="1:7" ht="15">
      <c r="A158">
        <f t="shared" si="13"/>
        <v>154</v>
      </c>
      <c r="B158" s="6">
        <f t="shared" si="14"/>
        <v>2.044735398984486E-05</v>
      </c>
      <c r="C158" s="1">
        <v>0.08</v>
      </c>
      <c r="D158" s="2">
        <f t="shared" si="10"/>
        <v>1.6357883191875887E-06</v>
      </c>
      <c r="E158" s="2">
        <f t="shared" si="11"/>
        <v>1.7018548702187346E-05</v>
      </c>
      <c r="F158" s="26">
        <f>SUM($E$4:E158)</f>
        <v>42.06210741918066</v>
      </c>
      <c r="G158" s="26">
        <f t="shared" si="12"/>
        <v>0.0034021534409543266</v>
      </c>
    </row>
    <row r="159" spans="1:7" ht="15">
      <c r="A159">
        <f t="shared" si="13"/>
        <v>155</v>
      </c>
      <c r="B159" s="6">
        <f t="shared" si="14"/>
        <v>1.8654337021374934E-05</v>
      </c>
      <c r="C159" s="1">
        <v>0.08</v>
      </c>
      <c r="D159" s="2">
        <f t="shared" si="10"/>
        <v>1.4923469617099947E-06</v>
      </c>
      <c r="E159" s="2">
        <f t="shared" si="11"/>
        <v>1.552620174047735E-05</v>
      </c>
      <c r="F159" s="26">
        <f>SUM($E$4:E159)</f>
        <v>42.062122945382406</v>
      </c>
      <c r="G159" s="26">
        <f t="shared" si="12"/>
        <v>0.0031038205196384895</v>
      </c>
    </row>
    <row r="160" spans="1:7" ht="15">
      <c r="A160">
        <f t="shared" si="13"/>
        <v>156</v>
      </c>
      <c r="B160" s="6">
        <f t="shared" si="14"/>
        <v>1.7018548702187346E-05</v>
      </c>
      <c r="C160" s="1">
        <v>0.08</v>
      </c>
      <c r="D160" s="2">
        <f t="shared" si="10"/>
        <v>1.3614838961749877E-06</v>
      </c>
      <c r="E160" s="2">
        <f t="shared" si="11"/>
        <v>1.4164717844302364E-05</v>
      </c>
      <c r="F160" s="26">
        <f>SUM($E$4:E160)</f>
        <v>42.06213711010025</v>
      </c>
      <c r="G160" s="26">
        <f t="shared" si="12"/>
        <v>0.0028316482443621438</v>
      </c>
    </row>
    <row r="161" spans="1:7" ht="15">
      <c r="A161">
        <f t="shared" si="13"/>
        <v>157</v>
      </c>
      <c r="B161" s="6">
        <f t="shared" si="14"/>
        <v>1.552620174047735E-05</v>
      </c>
      <c r="C161" s="1">
        <v>0.08</v>
      </c>
      <c r="D161" s="2">
        <f t="shared" si="10"/>
        <v>1.242096139238188E-06</v>
      </c>
      <c r="E161" s="2">
        <f t="shared" si="11"/>
        <v>1.2922621705064175E-05</v>
      </c>
      <c r="F161" s="26">
        <f>SUM($E$4:E161)</f>
        <v>42.06215003272196</v>
      </c>
      <c r="G161" s="26">
        <f t="shared" si="12"/>
        <v>0.0025833426027910646</v>
      </c>
    </row>
    <row r="162" spans="1:7" ht="15">
      <c r="A162">
        <f t="shared" si="13"/>
        <v>158</v>
      </c>
      <c r="B162" s="6">
        <f t="shared" si="14"/>
        <v>1.4164717844302364E-05</v>
      </c>
      <c r="C162" s="1">
        <v>0.08</v>
      </c>
      <c r="D162" s="2">
        <f t="shared" si="10"/>
        <v>1.1331774275441892E-06</v>
      </c>
      <c r="E162" s="2">
        <f t="shared" si="11"/>
        <v>1.1789444277519986E-05</v>
      </c>
      <c r="F162" s="26">
        <f>SUM($E$4:E162)</f>
        <v>42.06216182216624</v>
      </c>
      <c r="G162" s="26">
        <f t="shared" si="12"/>
        <v>0.002356810743242093</v>
      </c>
    </row>
    <row r="163" spans="1:7" ht="15">
      <c r="A163">
        <f t="shared" si="13"/>
        <v>159</v>
      </c>
      <c r="B163" s="6">
        <f t="shared" si="14"/>
        <v>1.2922621705064175E-05</v>
      </c>
      <c r="C163" s="1">
        <v>0.08</v>
      </c>
      <c r="D163" s="2">
        <f t="shared" si="10"/>
        <v>1.033809736405134E-06</v>
      </c>
      <c r="E163" s="2">
        <f t="shared" si="11"/>
        <v>1.075563454111485E-05</v>
      </c>
      <c r="F163" s="26">
        <f>SUM($E$4:E163)</f>
        <v>42.06217257780078</v>
      </c>
      <c r="G163" s="26">
        <f t="shared" si="12"/>
        <v>0.002150143335018808</v>
      </c>
    </row>
    <row r="164" spans="1:7" ht="15">
      <c r="A164">
        <f t="shared" si="13"/>
        <v>160</v>
      </c>
      <c r="B164" s="6">
        <f t="shared" si="14"/>
        <v>1.1789444277519986E-05</v>
      </c>
      <c r="C164" s="1">
        <v>0.08</v>
      </c>
      <c r="D164" s="2">
        <f t="shared" si="10"/>
        <v>9.431555422015988E-07</v>
      </c>
      <c r="E164" s="2">
        <f t="shared" si="11"/>
        <v>9.812478998913252E-06</v>
      </c>
      <c r="F164" s="26">
        <f>SUM($E$4:E164)</f>
        <v>42.06218239027978</v>
      </c>
      <c r="G164" s="26">
        <f t="shared" si="12"/>
        <v>0.00196159847555944</v>
      </c>
    </row>
    <row r="165" spans="1:7" ht="15">
      <c r="A165">
        <f t="shared" si="13"/>
        <v>161</v>
      </c>
      <c r="B165" s="6">
        <f t="shared" si="14"/>
        <v>1.075563454111485E-05</v>
      </c>
      <c r="C165" s="1">
        <v>0.08</v>
      </c>
      <c r="D165" s="2">
        <f t="shared" si="10"/>
        <v>8.60450763289188E-07</v>
      </c>
      <c r="E165" s="2">
        <f t="shared" si="11"/>
        <v>8.952028235624064E-06</v>
      </c>
      <c r="F165" s="26">
        <f>SUM($E$4:E165)</f>
        <v>42.06219134230802</v>
      </c>
      <c r="G165" s="26">
        <f t="shared" si="12"/>
        <v>0.0017895870087579356</v>
      </c>
    </row>
    <row r="166" spans="1:7" ht="15">
      <c r="A166">
        <f t="shared" si="13"/>
        <v>162</v>
      </c>
      <c r="B166" s="6">
        <f t="shared" si="14"/>
        <v>9.812478998913252E-06</v>
      </c>
      <c r="C166" s="1">
        <v>0.08</v>
      </c>
      <c r="D166" s="2">
        <f t="shared" si="10"/>
        <v>7.849983199130602E-07</v>
      </c>
      <c r="E166" s="2">
        <f t="shared" si="11"/>
        <v>8.167029915711005E-06</v>
      </c>
      <c r="F166" s="26">
        <f>SUM($E$4:E166)</f>
        <v>42.06219950933794</v>
      </c>
      <c r="G166" s="26">
        <f t="shared" si="12"/>
        <v>0.0016326591307131804</v>
      </c>
    </row>
    <row r="167" spans="1:7" ht="15">
      <c r="A167">
        <f t="shared" si="13"/>
        <v>163</v>
      </c>
      <c r="B167" s="6">
        <f t="shared" si="14"/>
        <v>8.952028235624064E-06</v>
      </c>
      <c r="C167" s="1">
        <v>0.08</v>
      </c>
      <c r="D167" s="2">
        <f t="shared" si="10"/>
        <v>7.161622588499252E-07</v>
      </c>
      <c r="E167" s="2">
        <f t="shared" si="11"/>
        <v>7.45086765686108E-06</v>
      </c>
      <c r="F167" s="26">
        <f>SUM($E$4:E167)</f>
        <v>42.06220696020559</v>
      </c>
      <c r="G167" s="26">
        <f t="shared" si="12"/>
        <v>0.0014894921700125455</v>
      </c>
    </row>
    <row r="168" spans="1:7" ht="15">
      <c r="A168">
        <f t="shared" si="13"/>
        <v>164</v>
      </c>
      <c r="B168" s="6">
        <f t="shared" si="14"/>
        <v>8.167029915711005E-06</v>
      </c>
      <c r="C168" s="1">
        <v>0.08</v>
      </c>
      <c r="D168" s="2">
        <f t="shared" si="10"/>
        <v>6.533623932568803E-07</v>
      </c>
      <c r="E168" s="2">
        <f t="shared" si="11"/>
        <v>6.7975052636041995E-06</v>
      </c>
      <c r="F168" s="26">
        <f>SUM($E$4:E168)</f>
        <v>42.06221375771086</v>
      </c>
      <c r="G168" s="26">
        <f t="shared" si="12"/>
        <v>0.001358879439555491</v>
      </c>
    </row>
    <row r="169" spans="1:7" ht="15">
      <c r="A169">
        <f t="shared" si="13"/>
        <v>165</v>
      </c>
      <c r="B169" s="6">
        <f t="shared" si="14"/>
        <v>7.45086765686108E-06</v>
      </c>
      <c r="C169" s="1">
        <v>0.08</v>
      </c>
      <c r="D169" s="2">
        <f t="shared" si="10"/>
        <v>5.960694125488864E-07</v>
      </c>
      <c r="E169" s="2">
        <f t="shared" si="11"/>
        <v>6.201435851055313E-06</v>
      </c>
      <c r="F169" s="26">
        <f>SUM($E$4:E169)</f>
        <v>42.06221995914671</v>
      </c>
      <c r="G169" s="26">
        <f t="shared" si="12"/>
        <v>0.0012397200659544877</v>
      </c>
    </row>
    <row r="170" spans="1:7" ht="15">
      <c r="A170">
        <f t="shared" si="13"/>
        <v>166</v>
      </c>
      <c r="B170" s="6">
        <f t="shared" si="14"/>
        <v>6.7975052636041995E-06</v>
      </c>
      <c r="C170" s="1">
        <v>0.08</v>
      </c>
      <c r="D170" s="2">
        <f t="shared" si="10"/>
        <v>5.438004210883359E-07</v>
      </c>
      <c r="E170" s="2">
        <f t="shared" si="11"/>
        <v>5.657635429966977E-06</v>
      </c>
      <c r="F170" s="26">
        <f>SUM($E$4:E170)</f>
        <v>42.062225616782136</v>
      </c>
      <c r="G170" s="26">
        <f t="shared" si="12"/>
        <v>0.0011310097107900482</v>
      </c>
    </row>
    <row r="171" spans="1:7" ht="15">
      <c r="A171">
        <f t="shared" si="13"/>
        <v>167</v>
      </c>
      <c r="B171" s="6">
        <f t="shared" si="14"/>
        <v>6.201435851055313E-06</v>
      </c>
      <c r="C171" s="1">
        <v>0.08</v>
      </c>
      <c r="D171" s="2">
        <f t="shared" si="10"/>
        <v>4.961148680844251E-07</v>
      </c>
      <c r="E171" s="2">
        <f t="shared" si="11"/>
        <v>5.161520561882552E-06</v>
      </c>
      <c r="F171" s="26">
        <f>SUM($E$4:E171)</f>
        <v>42.0622307783027</v>
      </c>
      <c r="G171" s="26">
        <f t="shared" si="12"/>
        <v>0.0010318321055136893</v>
      </c>
    </row>
    <row r="172" spans="1:7" ht="15">
      <c r="A172">
        <f t="shared" si="13"/>
        <v>168</v>
      </c>
      <c r="B172" s="6">
        <f t="shared" si="14"/>
        <v>5.657635429966977E-06</v>
      </c>
      <c r="C172" s="1">
        <v>0.08</v>
      </c>
      <c r="D172" s="2">
        <f t="shared" si="10"/>
        <v>4.526108343973582E-07</v>
      </c>
      <c r="E172" s="2">
        <f t="shared" si="11"/>
        <v>4.708909727485194E-06</v>
      </c>
      <c r="F172" s="26">
        <f>SUM($E$4:E172)</f>
        <v>42.062235487212426</v>
      </c>
      <c r="G172" s="26">
        <f t="shared" si="12"/>
        <v>0.0009413513286504855</v>
      </c>
    </row>
    <row r="173" spans="1:7" ht="15">
      <c r="A173">
        <f t="shared" si="13"/>
        <v>169</v>
      </c>
      <c r="B173" s="6">
        <f t="shared" si="14"/>
        <v>5.161520561882552E-06</v>
      </c>
      <c r="C173" s="1">
        <v>0.08</v>
      </c>
      <c r="D173" s="2">
        <f t="shared" si="10"/>
        <v>4.129216449506042E-07</v>
      </c>
      <c r="E173" s="2">
        <f t="shared" si="11"/>
        <v>4.29598808253459E-06</v>
      </c>
      <c r="F173" s="26">
        <f>SUM($E$4:E173)</f>
        <v>42.06223978320051</v>
      </c>
      <c r="G173" s="26">
        <f t="shared" si="12"/>
        <v>0.0008588047602093904</v>
      </c>
    </row>
    <row r="174" spans="1:7" ht="15">
      <c r="A174">
        <f t="shared" si="13"/>
        <v>170</v>
      </c>
      <c r="B174" s="6">
        <f t="shared" si="14"/>
        <v>4.708909727485194E-06</v>
      </c>
      <c r="C174" s="1">
        <v>0.08</v>
      </c>
      <c r="D174" s="2">
        <f t="shared" si="10"/>
        <v>3.7671277819881553E-07</v>
      </c>
      <c r="E174" s="2">
        <f t="shared" si="11"/>
        <v>3.919275304335775E-06</v>
      </c>
      <c r="F174" s="26">
        <f>SUM($E$4:E174)</f>
        <v>42.06224370247582</v>
      </c>
      <c r="G174" s="26">
        <f t="shared" si="12"/>
        <v>0.0007834966539173515</v>
      </c>
    </row>
    <row r="175" spans="1:7" ht="15">
      <c r="A175">
        <f t="shared" si="13"/>
        <v>171</v>
      </c>
      <c r="B175" s="6">
        <f t="shared" si="14"/>
        <v>4.29598808253459E-06</v>
      </c>
      <c r="C175" s="1">
        <v>0.08</v>
      </c>
      <c r="D175" s="2">
        <f t="shared" si="10"/>
        <v>3.436790466027672E-07</v>
      </c>
      <c r="E175" s="2">
        <f t="shared" si="11"/>
        <v>3.575596257733008E-06</v>
      </c>
      <c r="F175" s="26">
        <f>SUM($E$4:E175)</f>
        <v>42.06224727807208</v>
      </c>
      <c r="G175" s="26">
        <f t="shared" si="12"/>
        <v>0.0007147922731006003</v>
      </c>
    </row>
    <row r="176" spans="1:7" ht="15">
      <c r="A176">
        <f t="shared" si="13"/>
        <v>172</v>
      </c>
      <c r="B176" s="6">
        <f t="shared" si="14"/>
        <v>3.919275304335775E-06</v>
      </c>
      <c r="C176" s="1">
        <v>0.08</v>
      </c>
      <c r="D176" s="2">
        <f t="shared" si="10"/>
        <v>3.1354202434686203E-07</v>
      </c>
      <c r="E176" s="2">
        <f t="shared" si="11"/>
        <v>3.2620542333861458E-06</v>
      </c>
      <c r="F176" s="26">
        <f>SUM($E$4:E176)</f>
        <v>42.062250540126314</v>
      </c>
      <c r="G176" s="26">
        <f t="shared" si="12"/>
        <v>0.0006521125407872123</v>
      </c>
    </row>
    <row r="177" spans="1:7" ht="15">
      <c r="A177">
        <f t="shared" si="13"/>
        <v>173</v>
      </c>
      <c r="B177" s="6">
        <f t="shared" si="14"/>
        <v>3.575596257733008E-06</v>
      </c>
      <c r="C177" s="1">
        <v>0.08</v>
      </c>
      <c r="D177" s="2">
        <f t="shared" si="10"/>
        <v>2.8604770061864064E-07</v>
      </c>
      <c r="E177" s="2">
        <f t="shared" si="11"/>
        <v>2.976006532767505E-06</v>
      </c>
      <c r="F177" s="26">
        <f>SUM($E$4:E177)</f>
        <v>42.06225351613285</v>
      </c>
      <c r="G177" s="26">
        <f t="shared" si="12"/>
        <v>0.0005949291589391642</v>
      </c>
    </row>
    <row r="178" spans="1:7" ht="15">
      <c r="A178">
        <f t="shared" si="13"/>
        <v>174</v>
      </c>
      <c r="B178" s="6">
        <f t="shared" si="14"/>
        <v>3.2620542333861458E-06</v>
      </c>
      <c r="C178" s="1">
        <v>0.08</v>
      </c>
      <c r="D178" s="2">
        <f t="shared" si="10"/>
        <v>2.609643386708917E-07</v>
      </c>
      <c r="E178" s="2">
        <f t="shared" si="11"/>
        <v>2.7150421940966132E-06</v>
      </c>
      <c r="F178" s="26">
        <f>SUM($E$4:E178)</f>
        <v>42.06225623117504</v>
      </c>
      <c r="G178" s="26">
        <f t="shared" si="12"/>
        <v>0.0005427601556761872</v>
      </c>
    </row>
    <row r="179" spans="1:7" ht="15">
      <c r="A179">
        <f t="shared" si="13"/>
        <v>175</v>
      </c>
      <c r="B179" s="6">
        <f t="shared" si="14"/>
        <v>2.976006532767505E-06</v>
      </c>
      <c r="C179" s="1">
        <v>0.08</v>
      </c>
      <c r="D179" s="2">
        <f t="shared" si="10"/>
        <v>2.380805226214004E-07</v>
      </c>
      <c r="E179" s="2">
        <f t="shared" si="11"/>
        <v>2.4769616714752127E-06</v>
      </c>
      <c r="F179" s="26">
        <f>SUM($E$4:E179)</f>
        <v>42.06225870813671</v>
      </c>
      <c r="G179" s="26">
        <f t="shared" si="12"/>
        <v>0.0004951658229610541</v>
      </c>
    </row>
    <row r="180" spans="1:7" ht="15">
      <c r="A180">
        <f t="shared" si="13"/>
        <v>176</v>
      </c>
      <c r="B180" s="6">
        <f t="shared" si="14"/>
        <v>2.7150421940966132E-06</v>
      </c>
      <c r="C180" s="1">
        <v>0.08</v>
      </c>
      <c r="D180" s="2">
        <f t="shared" si="10"/>
        <v>2.1720337552772905E-07</v>
      </c>
      <c r="E180" s="2">
        <f t="shared" si="11"/>
        <v>2.259758295947484E-06</v>
      </c>
      <c r="F180" s="26">
        <f>SUM($E$4:E180)</f>
        <v>42.06226096789501</v>
      </c>
      <c r="G180" s="26">
        <f t="shared" si="12"/>
        <v>0.00045174501050695905</v>
      </c>
    </row>
    <row r="181" spans="1:7" ht="15">
      <c r="A181">
        <f t="shared" si="13"/>
        <v>177</v>
      </c>
      <c r="B181" s="6">
        <f t="shared" si="14"/>
        <v>2.4769616714752127E-06</v>
      </c>
      <c r="C181" s="1">
        <v>0.08</v>
      </c>
      <c r="D181" s="2">
        <f t="shared" si="10"/>
        <v>1.9815693371801703E-07</v>
      </c>
      <c r="E181" s="2">
        <f t="shared" si="11"/>
        <v>2.0616013622294667E-06</v>
      </c>
      <c r="F181" s="26">
        <f>SUM($E$4:E181)</f>
        <v>42.06226302949637</v>
      </c>
      <c r="G181" s="26">
        <f t="shared" si="12"/>
        <v>0.0004121317446700747</v>
      </c>
    </row>
    <row r="182" spans="1:7" ht="15">
      <c r="A182">
        <f t="shared" si="13"/>
        <v>178</v>
      </c>
      <c r="B182" s="6">
        <f t="shared" si="14"/>
        <v>2.259758295947484E-06</v>
      </c>
      <c r="C182" s="1">
        <v>0.08</v>
      </c>
      <c r="D182" s="2">
        <f t="shared" si="10"/>
        <v>1.807806636757987E-07</v>
      </c>
      <c r="E182" s="2">
        <f t="shared" si="11"/>
        <v>1.880820698553668E-06</v>
      </c>
      <c r="F182" s="26">
        <f>SUM($E$4:E182)</f>
        <v>42.06226491031707</v>
      </c>
      <c r="G182" s="26">
        <f t="shared" si="12"/>
        <v>0.000375992143829518</v>
      </c>
    </row>
    <row r="183" spans="1:7" ht="15">
      <c r="A183">
        <f t="shared" si="13"/>
        <v>179</v>
      </c>
      <c r="B183" s="6">
        <f t="shared" si="14"/>
        <v>2.0616013622294667E-06</v>
      </c>
      <c r="C183" s="1">
        <v>0.08</v>
      </c>
      <c r="D183" s="2">
        <f t="shared" si="10"/>
        <v>1.6492810897835733E-07</v>
      </c>
      <c r="E183" s="2">
        <f t="shared" si="11"/>
        <v>1.7158925895753106E-06</v>
      </c>
      <c r="F183" s="26">
        <f>SUM($E$4:E183)</f>
        <v>42.062266626209656</v>
      </c>
      <c r="G183" s="26">
        <f t="shared" si="12"/>
        <v>0.000343021604255912</v>
      </c>
    </row>
    <row r="184" spans="1:7" ht="15">
      <c r="A184">
        <f t="shared" si="13"/>
        <v>180</v>
      </c>
      <c r="B184" s="6">
        <f t="shared" si="14"/>
        <v>1.880820698553668E-06</v>
      </c>
      <c r="C184" s="1">
        <v>0.08</v>
      </c>
      <c r="D184" s="2">
        <f t="shared" si="10"/>
        <v>1.5046565588429343E-07</v>
      </c>
      <c r="E184" s="2">
        <f t="shared" si="11"/>
        <v>1.5654269336910172E-06</v>
      </c>
      <c r="F184" s="26">
        <f>SUM($E$4:E184)</f>
        <v>42.06226819163659</v>
      </c>
      <c r="G184" s="26">
        <f t="shared" si="12"/>
        <v>0.00031294223274955056</v>
      </c>
    </row>
    <row r="185" spans="1:7" ht="15">
      <c r="A185">
        <f t="shared" si="13"/>
        <v>181</v>
      </c>
      <c r="B185" s="6">
        <f t="shared" si="14"/>
        <v>1.7158925895753106E-06</v>
      </c>
      <c r="C185" s="1">
        <v>0.08</v>
      </c>
      <c r="D185" s="2">
        <f t="shared" si="10"/>
        <v>1.3727140716602484E-07</v>
      </c>
      <c r="E185" s="2">
        <f t="shared" si="11"/>
        <v>1.4281555265249923E-06</v>
      </c>
      <c r="F185" s="26">
        <f>SUM($E$4:E185)</f>
        <v>42.06226961979212</v>
      </c>
      <c r="G185" s="26">
        <f t="shared" si="12"/>
        <v>0.0002855005044090776</v>
      </c>
    </row>
    <row r="186" spans="1:7" ht="15">
      <c r="A186">
        <f t="shared" si="13"/>
        <v>182</v>
      </c>
      <c r="B186" s="6">
        <f t="shared" si="14"/>
        <v>1.5654269336910172E-06</v>
      </c>
      <c r="C186" s="1">
        <v>0.08</v>
      </c>
      <c r="D186" s="2">
        <f t="shared" si="10"/>
        <v>1.2523415469528138E-07</v>
      </c>
      <c r="E186" s="2">
        <f t="shared" si="11"/>
        <v>1.3029213718297109E-06</v>
      </c>
      <c r="F186" s="26">
        <f>SUM($E$4:E186)</f>
        <v>42.06227092271349</v>
      </c>
      <c r="G186" s="26">
        <f t="shared" si="12"/>
        <v>0.0002604651257891136</v>
      </c>
    </row>
    <row r="187" spans="1:7" ht="15">
      <c r="A187">
        <f t="shared" si="13"/>
        <v>183</v>
      </c>
      <c r="B187" s="6">
        <f t="shared" si="14"/>
        <v>1.4281555265249923E-06</v>
      </c>
      <c r="C187" s="1">
        <v>0.08</v>
      </c>
      <c r="D187" s="2">
        <f t="shared" si="10"/>
        <v>1.1425244212199938E-07</v>
      </c>
      <c r="E187" s="2">
        <f t="shared" si="11"/>
        <v>1.1886689297077115E-06</v>
      </c>
      <c r="F187" s="26">
        <f>SUM($E$4:E187)</f>
        <v>42.06227211138242</v>
      </c>
      <c r="G187" s="26">
        <f t="shared" si="12"/>
        <v>0.00023762508543638736</v>
      </c>
    </row>
    <row r="188" spans="1:7" ht="15">
      <c r="A188">
        <f t="shared" si="13"/>
        <v>184</v>
      </c>
      <c r="B188" s="6">
        <f t="shared" si="14"/>
        <v>1.3029213718297109E-06</v>
      </c>
      <c r="C188" s="1">
        <v>0.08</v>
      </c>
      <c r="D188" s="2">
        <f t="shared" si="10"/>
        <v>1.0423370974637687E-07</v>
      </c>
      <c r="E188" s="2">
        <f t="shared" si="11"/>
        <v>1.0844352199613347E-06</v>
      </c>
      <c r="F188" s="26">
        <f>SUM($E$4:E188)</f>
        <v>42.06227319581764</v>
      </c>
      <c r="G188" s="26">
        <f t="shared" si="12"/>
        <v>0.00021678787537325828</v>
      </c>
    </row>
    <row r="189" spans="1:7" ht="15">
      <c r="A189">
        <f t="shared" si="13"/>
        <v>185</v>
      </c>
      <c r="B189" s="6">
        <f t="shared" si="14"/>
        <v>1.1886689297077115E-06</v>
      </c>
      <c r="C189" s="1">
        <v>0.08</v>
      </c>
      <c r="D189" s="2">
        <f t="shared" si="10"/>
        <v>9.509351437661692E-08</v>
      </c>
      <c r="E189" s="2">
        <f t="shared" si="11"/>
        <v>9.893417055847178E-07</v>
      </c>
      <c r="F189" s="26">
        <f>SUM($E$4:E189)</f>
        <v>42.062274185159346</v>
      </c>
      <c r="G189" s="26">
        <f t="shared" si="12"/>
        <v>0.00019777786853834728</v>
      </c>
    </row>
    <row r="190" spans="1:7" ht="15">
      <c r="A190">
        <f t="shared" si="13"/>
        <v>186</v>
      </c>
      <c r="B190" s="6">
        <f t="shared" si="14"/>
        <v>1.0844352199613347E-06</v>
      </c>
      <c r="C190" s="1">
        <v>0.08</v>
      </c>
      <c r="D190" s="2">
        <f t="shared" si="10"/>
        <v>8.675481759690677E-08</v>
      </c>
      <c r="E190" s="2">
        <f t="shared" si="11"/>
        <v>9.025868879878111E-07</v>
      </c>
      <c r="F190" s="26">
        <f>SUM($E$4:E190)</f>
        <v>42.06227508774624</v>
      </c>
      <c r="G190" s="26">
        <f t="shared" si="12"/>
        <v>0.00018043483850848662</v>
      </c>
    </row>
    <row r="191" spans="1:7" ht="15">
      <c r="A191">
        <f t="shared" si="13"/>
        <v>187</v>
      </c>
      <c r="B191" s="6">
        <f t="shared" si="14"/>
        <v>9.893417055847178E-07</v>
      </c>
      <c r="C191" s="1">
        <v>0.08</v>
      </c>
      <c r="D191" s="2">
        <f t="shared" si="10"/>
        <v>7.914733644677743E-08</v>
      </c>
      <c r="E191" s="2">
        <f t="shared" si="11"/>
        <v>8.234395515410336E-07</v>
      </c>
      <c r="F191" s="26">
        <f>SUM($E$4:E191)</f>
        <v>42.062275911185786</v>
      </c>
      <c r="G191" s="26">
        <f t="shared" si="12"/>
        <v>0.00016461260902541887</v>
      </c>
    </row>
    <row r="192" spans="1:7" ht="15">
      <c r="A192">
        <f t="shared" si="13"/>
        <v>188</v>
      </c>
      <c r="B192" s="6">
        <f t="shared" si="14"/>
        <v>9.025868879878111E-07</v>
      </c>
      <c r="C192" s="1">
        <v>0.08</v>
      </c>
      <c r="D192" s="2">
        <f t="shared" si="10"/>
        <v>7.220695103902489E-08</v>
      </c>
      <c r="E192" s="2">
        <f t="shared" si="11"/>
        <v>7.512326005020088E-07</v>
      </c>
      <c r="F192" s="26">
        <f>SUM($E$4:E192)</f>
        <v>42.062276662418384</v>
      </c>
      <c r="G192" s="26">
        <f t="shared" si="12"/>
        <v>0.00015017782194473993</v>
      </c>
    </row>
    <row r="193" spans="1:7" ht="15">
      <c r="A193">
        <f t="shared" si="13"/>
        <v>189</v>
      </c>
      <c r="B193" s="6">
        <f t="shared" si="14"/>
        <v>8.234395515410336E-07</v>
      </c>
      <c r="C193" s="1">
        <v>0.08</v>
      </c>
      <c r="D193" s="2">
        <f t="shared" si="10"/>
        <v>6.587516412328269E-08</v>
      </c>
      <c r="E193" s="2">
        <f t="shared" si="11"/>
        <v>6.853574363787261E-07</v>
      </c>
      <c r="F193" s="26">
        <f>SUM($E$4:E193)</f>
        <v>42.06227734777582</v>
      </c>
      <c r="G193" s="26">
        <f t="shared" si="12"/>
        <v>0.00013700881322270642</v>
      </c>
    </row>
    <row r="194" spans="1:7" ht="15">
      <c r="A194">
        <f t="shared" si="13"/>
        <v>190</v>
      </c>
      <c r="B194" s="6">
        <f t="shared" si="14"/>
        <v>7.512326005020088E-07</v>
      </c>
      <c r="C194" s="1">
        <v>0.08</v>
      </c>
      <c r="D194" s="2">
        <f t="shared" si="10"/>
        <v>6.00986080401607E-08</v>
      </c>
      <c r="E194" s="2">
        <f t="shared" si="11"/>
        <v>6.252588283385654E-07</v>
      </c>
      <c r="F194" s="26">
        <f>SUM($E$4:E194)</f>
        <v>42.06227797303465</v>
      </c>
      <c r="G194" s="26">
        <f t="shared" si="12"/>
        <v>0.00012499458746712723</v>
      </c>
    </row>
    <row r="195" spans="1:7" ht="15">
      <c r="A195">
        <f t="shared" si="13"/>
        <v>191</v>
      </c>
      <c r="B195" s="6">
        <f t="shared" si="14"/>
        <v>6.853574363787261E-07</v>
      </c>
      <c r="C195" s="1">
        <v>0.08</v>
      </c>
      <c r="D195" s="2">
        <f t="shared" si="10"/>
        <v>5.482859491029809E-08</v>
      </c>
      <c r="E195" s="2">
        <f t="shared" si="11"/>
        <v>5.704302334282673E-07</v>
      </c>
      <c r="F195" s="26">
        <f>SUM($E$4:E195)</f>
        <v>42.06227854346488</v>
      </c>
      <c r="G195" s="26">
        <f t="shared" si="12"/>
        <v>0.00011403388240931072</v>
      </c>
    </row>
    <row r="196" spans="1:7" ht="15">
      <c r="A196">
        <f t="shared" si="13"/>
        <v>192</v>
      </c>
      <c r="B196" s="6">
        <f t="shared" si="14"/>
        <v>6.252588283385654E-07</v>
      </c>
      <c r="C196" s="1">
        <v>0.08</v>
      </c>
      <c r="D196" s="2">
        <f t="shared" si="10"/>
        <v>5.002070626708524E-08</v>
      </c>
      <c r="E196" s="2">
        <f t="shared" si="11"/>
        <v>5.204095271611821E-07</v>
      </c>
      <c r="F196" s="26">
        <f>SUM($E$4:E196)</f>
        <v>42.062279063874406</v>
      </c>
      <c r="G196" s="26">
        <f t="shared" si="12"/>
        <v>0.00010403431541194054</v>
      </c>
    </row>
    <row r="197" spans="1:7" ht="15">
      <c r="A197">
        <f t="shared" si="13"/>
        <v>193</v>
      </c>
      <c r="B197" s="6">
        <f t="shared" si="14"/>
        <v>5.704302334282673E-07</v>
      </c>
      <c r="C197" s="1">
        <v>0.08</v>
      </c>
      <c r="D197" s="2">
        <f aca="true" t="shared" si="15" ref="D197:D230">B197*C197</f>
        <v>4.5634418674261385E-08</v>
      </c>
      <c r="E197" s="2">
        <f aca="true" t="shared" si="16" ref="E197:E230">B198-D197</f>
        <v>4.747751084869207E-07</v>
      </c>
      <c r="F197" s="26">
        <f>SUM($E$4:E197)</f>
        <v>42.06227953864951</v>
      </c>
      <c r="G197" s="26">
        <f aca="true" t="shared" si="17" ref="G197:G231">B197*166.386</f>
        <v>9.491160481919569E-05</v>
      </c>
    </row>
    <row r="198" spans="1:7" ht="15">
      <c r="A198">
        <f t="shared" si="13"/>
        <v>194</v>
      </c>
      <c r="B198" s="6">
        <f t="shared" si="14"/>
        <v>5.204095271611821E-07</v>
      </c>
      <c r="C198" s="1">
        <v>0.08</v>
      </c>
      <c r="D198" s="2">
        <f t="shared" si="15"/>
        <v>4.163276217289457E-08</v>
      </c>
      <c r="E198" s="2">
        <f t="shared" si="16"/>
        <v>4.3314234631402615E-07</v>
      </c>
      <c r="F198" s="26">
        <f>SUM($E$4:E198)</f>
        <v>42.06227997179186</v>
      </c>
      <c r="G198" s="26">
        <f t="shared" si="17"/>
        <v>8.658885958624044E-05</v>
      </c>
    </row>
    <row r="199" spans="1:7" ht="15">
      <c r="A199">
        <f aca="true" t="shared" si="18" ref="A199:A229">A198+1</f>
        <v>195</v>
      </c>
      <c r="B199" s="6">
        <f aca="true" t="shared" si="19" ref="B199:B230">E197</f>
        <v>4.747751084869207E-07</v>
      </c>
      <c r="C199" s="1">
        <v>0.08</v>
      </c>
      <c r="D199" s="2">
        <f t="shared" si="15"/>
        <v>3.7982008678953657E-08</v>
      </c>
      <c r="E199" s="2">
        <f t="shared" si="16"/>
        <v>3.951603376350725E-07</v>
      </c>
      <c r="F199" s="26">
        <f>SUM($E$4:E199)</f>
        <v>42.062280366952194</v>
      </c>
      <c r="G199" s="26">
        <f t="shared" si="17"/>
        <v>7.899593120070479E-05</v>
      </c>
    </row>
    <row r="200" spans="1:7" ht="15">
      <c r="A200">
        <f t="shared" si="18"/>
        <v>196</v>
      </c>
      <c r="B200" s="6">
        <f t="shared" si="19"/>
        <v>4.3314234631402615E-07</v>
      </c>
      <c r="C200" s="1">
        <v>0.08</v>
      </c>
      <c r="D200" s="2">
        <f t="shared" si="15"/>
        <v>3.465138770512209E-08</v>
      </c>
      <c r="E200" s="2">
        <f t="shared" si="16"/>
        <v>3.605089499299504E-07</v>
      </c>
      <c r="F200" s="26">
        <f>SUM($E$4:E200)</f>
        <v>42.06228072746114</v>
      </c>
      <c r="G200" s="26">
        <f t="shared" si="17"/>
        <v>7.206882243380555E-05</v>
      </c>
    </row>
    <row r="201" spans="1:7" ht="15">
      <c r="A201">
        <f t="shared" si="18"/>
        <v>197</v>
      </c>
      <c r="B201" s="6">
        <f t="shared" si="19"/>
        <v>3.951603376350725E-07</v>
      </c>
      <c r="C201" s="1">
        <v>0.08</v>
      </c>
      <c r="D201" s="2">
        <f t="shared" si="15"/>
        <v>3.16128270108058E-08</v>
      </c>
      <c r="E201" s="2">
        <f t="shared" si="16"/>
        <v>3.288961229191446E-07</v>
      </c>
      <c r="F201" s="26">
        <f>SUM($E$4:E201)</f>
        <v>42.062281056357264</v>
      </c>
      <c r="G201" s="26">
        <f t="shared" si="17"/>
        <v>6.574914793774917E-05</v>
      </c>
    </row>
    <row r="202" spans="1:7" ht="15">
      <c r="A202">
        <f t="shared" si="18"/>
        <v>198</v>
      </c>
      <c r="B202" s="6">
        <f t="shared" si="19"/>
        <v>3.605089499299504E-07</v>
      </c>
      <c r="C202" s="1">
        <v>0.08</v>
      </c>
      <c r="D202" s="2">
        <f t="shared" si="15"/>
        <v>2.8840715994396035E-08</v>
      </c>
      <c r="E202" s="2">
        <f t="shared" si="16"/>
        <v>3.000554069247486E-07</v>
      </c>
      <c r="F202" s="26">
        <f>SUM($E$4:E202)</f>
        <v>42.06228135641267</v>
      </c>
      <c r="G202" s="26">
        <f t="shared" si="17"/>
        <v>5.998364214304473E-05</v>
      </c>
    </row>
    <row r="203" spans="1:7" ht="15">
      <c r="A203">
        <f t="shared" si="18"/>
        <v>199</v>
      </c>
      <c r="B203" s="6">
        <f t="shared" si="19"/>
        <v>3.288961229191446E-07</v>
      </c>
      <c r="C203" s="1">
        <v>0.08</v>
      </c>
      <c r="D203" s="2">
        <f t="shared" si="15"/>
        <v>2.631168983353157E-08</v>
      </c>
      <c r="E203" s="2">
        <f t="shared" si="16"/>
        <v>2.7374371709121703E-07</v>
      </c>
      <c r="F203" s="26">
        <f>SUM($E$4:E203)</f>
        <v>42.062281630156384</v>
      </c>
      <c r="G203" s="26">
        <f t="shared" si="17"/>
        <v>5.47237103080248E-05</v>
      </c>
    </row>
    <row r="204" spans="1:7" ht="15">
      <c r="A204">
        <f t="shared" si="18"/>
        <v>200</v>
      </c>
      <c r="B204" s="6">
        <f t="shared" si="19"/>
        <v>3.000554069247486E-07</v>
      </c>
      <c r="C204" s="1">
        <v>0.08</v>
      </c>
      <c r="D204" s="2">
        <f t="shared" si="15"/>
        <v>2.400443255397989E-08</v>
      </c>
      <c r="E204" s="2">
        <f t="shared" si="16"/>
        <v>2.497392845372371E-07</v>
      </c>
      <c r="F204" s="26">
        <f>SUM($E$4:E204)</f>
        <v>42.06228187989567</v>
      </c>
      <c r="G204" s="26">
        <f t="shared" si="17"/>
        <v>4.992501893658122E-05</v>
      </c>
    </row>
    <row r="205" spans="1:7" ht="15">
      <c r="A205">
        <f t="shared" si="18"/>
        <v>201</v>
      </c>
      <c r="B205" s="6">
        <f t="shared" si="19"/>
        <v>2.7374371709121703E-07</v>
      </c>
      <c r="C205" s="1">
        <v>0.08</v>
      </c>
      <c r="D205" s="2">
        <f t="shared" si="15"/>
        <v>2.1899497367297364E-08</v>
      </c>
      <c r="E205" s="2">
        <f t="shared" si="16"/>
        <v>2.2783978716993975E-07</v>
      </c>
      <c r="F205" s="26">
        <f>SUM($E$4:E205)</f>
        <v>42.062282107735456</v>
      </c>
      <c r="G205" s="26">
        <f t="shared" si="17"/>
        <v>4.5547122111939236E-05</v>
      </c>
    </row>
    <row r="206" spans="1:7" ht="15">
      <c r="A206">
        <f t="shared" si="18"/>
        <v>202</v>
      </c>
      <c r="B206" s="6">
        <f t="shared" si="19"/>
        <v>2.497392845372371E-07</v>
      </c>
      <c r="C206" s="1">
        <v>0.08</v>
      </c>
      <c r="D206" s="2">
        <f t="shared" si="15"/>
        <v>1.9979142762978968E-08</v>
      </c>
      <c r="E206" s="2">
        <f t="shared" si="16"/>
        <v>2.0786064440696078E-07</v>
      </c>
      <c r="F206" s="26">
        <f>SUM($E$4:E206)</f>
        <v>42.0622823155961</v>
      </c>
      <c r="G206" s="26">
        <f t="shared" si="17"/>
        <v>4.1553120597012736E-05</v>
      </c>
    </row>
    <row r="207" spans="1:7" ht="15">
      <c r="A207">
        <f t="shared" si="18"/>
        <v>203</v>
      </c>
      <c r="B207" s="6">
        <f t="shared" si="19"/>
        <v>2.2783978716993975E-07</v>
      </c>
      <c r="C207" s="1">
        <v>0.08</v>
      </c>
      <c r="D207" s="2">
        <f t="shared" si="15"/>
        <v>1.822718297359518E-08</v>
      </c>
      <c r="E207" s="2">
        <f t="shared" si="16"/>
        <v>1.896334614333656E-07</v>
      </c>
      <c r="F207" s="26">
        <f>SUM($E$4:E207)</f>
        <v>42.06228250522956</v>
      </c>
      <c r="G207" s="26">
        <f t="shared" si="17"/>
        <v>3.7909350828057596E-05</v>
      </c>
    </row>
    <row r="208" spans="1:7" ht="15">
      <c r="A208">
        <f t="shared" si="18"/>
        <v>204</v>
      </c>
      <c r="B208" s="6">
        <f t="shared" si="19"/>
        <v>2.0786064440696078E-07</v>
      </c>
      <c r="C208" s="1">
        <v>0.08</v>
      </c>
      <c r="D208" s="2">
        <f t="shared" si="15"/>
        <v>1.6628851552556863E-08</v>
      </c>
      <c r="E208" s="2">
        <f t="shared" si="16"/>
        <v>1.7300460988080875E-07</v>
      </c>
      <c r="F208" s="26">
        <f>SUM($E$4:E208)</f>
        <v>42.06228267823417</v>
      </c>
      <c r="G208" s="26">
        <f t="shared" si="17"/>
        <v>3.458510118029658E-05</v>
      </c>
    </row>
    <row r="209" spans="1:7" ht="15">
      <c r="A209">
        <f t="shared" si="18"/>
        <v>205</v>
      </c>
      <c r="B209" s="6">
        <f t="shared" si="19"/>
        <v>1.896334614333656E-07</v>
      </c>
      <c r="C209" s="1">
        <v>0.08</v>
      </c>
      <c r="D209" s="2">
        <f t="shared" si="15"/>
        <v>1.517067691466925E-08</v>
      </c>
      <c r="E209" s="2">
        <f t="shared" si="16"/>
        <v>1.578339329661395E-07</v>
      </c>
      <c r="F209" s="26">
        <f>SUM($E$4:E209)</f>
        <v>42.0622828360681</v>
      </c>
      <c r="G209" s="26">
        <f t="shared" si="17"/>
        <v>3.155235311405197E-05</v>
      </c>
    </row>
    <row r="210" spans="1:7" ht="15">
      <c r="A210">
        <f t="shared" si="18"/>
        <v>206</v>
      </c>
      <c r="B210" s="6">
        <f t="shared" si="19"/>
        <v>1.7300460988080875E-07</v>
      </c>
      <c r="C210" s="1">
        <v>0.08</v>
      </c>
      <c r="D210" s="2">
        <f t="shared" si="15"/>
        <v>1.38403687904647E-08</v>
      </c>
      <c r="E210" s="2">
        <f t="shared" si="16"/>
        <v>1.4399356417567478E-07</v>
      </c>
      <c r="F210" s="26">
        <f>SUM($E$4:E210)</f>
        <v>42.06228298006167</v>
      </c>
      <c r="G210" s="26">
        <f t="shared" si="17"/>
        <v>2.8785545019628244E-05</v>
      </c>
    </row>
    <row r="211" spans="1:7" ht="15">
      <c r="A211">
        <f t="shared" si="18"/>
        <v>207</v>
      </c>
      <c r="B211" s="6">
        <f t="shared" si="19"/>
        <v>1.578339329661395E-07</v>
      </c>
      <c r="C211" s="1">
        <v>0.08</v>
      </c>
      <c r="D211" s="2">
        <f t="shared" si="15"/>
        <v>1.262671463729116E-08</v>
      </c>
      <c r="E211" s="2">
        <f t="shared" si="16"/>
        <v>1.3136684953838361E-07</v>
      </c>
      <c r="F211" s="26">
        <f>SUM($E$4:E211)</f>
        <v>42.06228311142851</v>
      </c>
      <c r="G211" s="26">
        <f t="shared" si="17"/>
        <v>2.6261356770504085E-05</v>
      </c>
    </row>
    <row r="212" spans="1:7" ht="15">
      <c r="A212">
        <f t="shared" si="18"/>
        <v>208</v>
      </c>
      <c r="B212" s="6">
        <f t="shared" si="19"/>
        <v>1.4399356417567478E-07</v>
      </c>
      <c r="C212" s="1">
        <v>0.08</v>
      </c>
      <c r="D212" s="2">
        <f t="shared" si="15"/>
        <v>1.1519485134053983E-08</v>
      </c>
      <c r="E212" s="2">
        <f t="shared" si="16"/>
        <v>1.1984736440432964E-07</v>
      </c>
      <c r="F212" s="26">
        <f>SUM($E$4:E212)</f>
        <v>42.06228323127588</v>
      </c>
      <c r="G212" s="26">
        <f t="shared" si="17"/>
        <v>2.3958513168933823E-05</v>
      </c>
    </row>
    <row r="213" spans="1:7" ht="15">
      <c r="A213">
        <f t="shared" si="18"/>
        <v>209</v>
      </c>
      <c r="B213" s="6">
        <f t="shared" si="19"/>
        <v>1.3136684953838361E-07</v>
      </c>
      <c r="C213" s="1">
        <v>0.08</v>
      </c>
      <c r="D213" s="2">
        <f t="shared" si="15"/>
        <v>1.0509347963070689E-08</v>
      </c>
      <c r="E213" s="2">
        <f t="shared" si="16"/>
        <v>1.0933801644125896E-07</v>
      </c>
      <c r="F213" s="26">
        <f>SUM($E$4:E213)</f>
        <v>42.062283340613895</v>
      </c>
      <c r="G213" s="26">
        <f t="shared" si="17"/>
        <v>2.1857604627293495E-05</v>
      </c>
    </row>
    <row r="214" spans="1:7" ht="15">
      <c r="A214">
        <f t="shared" si="18"/>
        <v>210</v>
      </c>
      <c r="B214" s="6">
        <f t="shared" si="19"/>
        <v>1.1984736440432964E-07</v>
      </c>
      <c r="C214" s="1">
        <v>0.08</v>
      </c>
      <c r="D214" s="2">
        <f t="shared" si="15"/>
        <v>9.587789152346372E-09</v>
      </c>
      <c r="E214" s="2">
        <f t="shared" si="16"/>
        <v>9.975022728891258E-08</v>
      </c>
      <c r="F214" s="26">
        <f>SUM($E$4:E214)</f>
        <v>42.06228344036412</v>
      </c>
      <c r="G214" s="26">
        <f t="shared" si="17"/>
        <v>1.994092357377879E-05</v>
      </c>
    </row>
    <row r="215" spans="1:7" ht="15">
      <c r="A215">
        <f t="shared" si="18"/>
        <v>211</v>
      </c>
      <c r="B215" s="6">
        <f t="shared" si="19"/>
        <v>1.0933801644125896E-07</v>
      </c>
      <c r="C215" s="1">
        <v>0.08</v>
      </c>
      <c r="D215" s="2">
        <f t="shared" si="15"/>
        <v>8.747041315300716E-09</v>
      </c>
      <c r="E215" s="2">
        <f t="shared" si="16"/>
        <v>9.100318597361186E-08</v>
      </c>
      <c r="F215" s="26">
        <f>SUM($E$4:E215)</f>
        <v>42.06228353136731</v>
      </c>
      <c r="G215" s="26">
        <f t="shared" si="17"/>
        <v>1.8192315203595312E-05</v>
      </c>
    </row>
    <row r="216" spans="1:7" ht="15">
      <c r="A216">
        <f t="shared" si="18"/>
        <v>212</v>
      </c>
      <c r="B216" s="6">
        <f t="shared" si="19"/>
        <v>9.975022728891258E-08</v>
      </c>
      <c r="C216" s="1">
        <v>0.08</v>
      </c>
      <c r="D216" s="2">
        <f t="shared" si="15"/>
        <v>7.980018183113007E-09</v>
      </c>
      <c r="E216" s="2">
        <f t="shared" si="16"/>
        <v>8.302316779049886E-08</v>
      </c>
      <c r="F216" s="26">
        <f>SUM($E$4:E216)</f>
        <v>42.06228361439047</v>
      </c>
      <c r="G216" s="26">
        <f t="shared" si="17"/>
        <v>1.6597041317693008E-05</v>
      </c>
    </row>
    <row r="217" spans="1:7" ht="15">
      <c r="A217">
        <f t="shared" si="18"/>
        <v>213</v>
      </c>
      <c r="B217" s="6">
        <f t="shared" si="19"/>
        <v>9.100318597361186E-08</v>
      </c>
      <c r="C217" s="1">
        <v>0.08</v>
      </c>
      <c r="D217" s="2">
        <f t="shared" si="15"/>
        <v>7.280254877888949E-09</v>
      </c>
      <c r="E217" s="2">
        <f t="shared" si="16"/>
        <v>7.574291291260991E-08</v>
      </c>
      <c r="F217" s="26">
        <f>SUM($E$4:E217)</f>
        <v>42.062283690133384</v>
      </c>
      <c r="G217" s="26">
        <f t="shared" si="17"/>
        <v>1.5141656101405382E-05</v>
      </c>
    </row>
    <row r="218" spans="1:7" ht="15">
      <c r="A218">
        <f t="shared" si="18"/>
        <v>214</v>
      </c>
      <c r="B218" s="6">
        <f t="shared" si="19"/>
        <v>8.302316779049886E-08</v>
      </c>
      <c r="C218" s="1">
        <v>0.08</v>
      </c>
      <c r="D218" s="2">
        <f t="shared" si="15"/>
        <v>6.6418534232399086E-09</v>
      </c>
      <c r="E218" s="2">
        <f t="shared" si="16"/>
        <v>6.910105948937E-08</v>
      </c>
      <c r="F218" s="26">
        <f>SUM($E$4:E218)</f>
        <v>42.06228375923445</v>
      </c>
      <c r="G218" s="26">
        <f t="shared" si="17"/>
        <v>1.3813892795989942E-05</v>
      </c>
    </row>
    <row r="219" spans="1:7" ht="15">
      <c r="A219">
        <f t="shared" si="18"/>
        <v>215</v>
      </c>
      <c r="B219" s="6">
        <f t="shared" si="19"/>
        <v>7.574291291260991E-08</v>
      </c>
      <c r="C219" s="1">
        <v>0.08</v>
      </c>
      <c r="D219" s="2">
        <f t="shared" si="15"/>
        <v>6.059433033008793E-09</v>
      </c>
      <c r="E219" s="2">
        <f t="shared" si="16"/>
        <v>6.30416264563612E-08</v>
      </c>
      <c r="F219" s="26">
        <f>SUM($E$4:E219)</f>
        <v>42.06228382227607</v>
      </c>
      <c r="G219" s="26">
        <f t="shared" si="17"/>
        <v>1.2602560307877512E-05</v>
      </c>
    </row>
    <row r="220" spans="1:7" ht="15">
      <c r="A220">
        <f t="shared" si="18"/>
        <v>216</v>
      </c>
      <c r="B220" s="6">
        <f t="shared" si="19"/>
        <v>6.910105948937E-08</v>
      </c>
      <c r="C220" s="1">
        <v>0.08</v>
      </c>
      <c r="D220" s="2">
        <f t="shared" si="15"/>
        <v>5.5280847591496E-09</v>
      </c>
      <c r="E220" s="2">
        <f t="shared" si="16"/>
        <v>5.75135416972116E-08</v>
      </c>
      <c r="F220" s="26">
        <f>SUM($E$4:E220)</f>
        <v>42.06228387978961</v>
      </c>
      <c r="G220" s="26">
        <f t="shared" si="17"/>
        <v>1.1497448884198316E-05</v>
      </c>
    </row>
    <row r="221" spans="1:7" ht="15">
      <c r="A221">
        <f t="shared" si="18"/>
        <v>217</v>
      </c>
      <c r="B221" s="6">
        <f t="shared" si="19"/>
        <v>6.30416264563612E-08</v>
      </c>
      <c r="C221" s="1">
        <v>0.08</v>
      </c>
      <c r="D221" s="2">
        <f t="shared" si="15"/>
        <v>5.0433301165088965E-09</v>
      </c>
      <c r="E221" s="2">
        <f t="shared" si="16"/>
        <v>5.2470211580702704E-08</v>
      </c>
      <c r="F221" s="26">
        <f>SUM($E$4:E221)</f>
        <v>42.062283932259824</v>
      </c>
      <c r="G221" s="26">
        <f t="shared" si="17"/>
        <v>1.0489244059568115E-05</v>
      </c>
    </row>
    <row r="222" spans="1:7" ht="15">
      <c r="A222">
        <f t="shared" si="18"/>
        <v>218</v>
      </c>
      <c r="B222" s="6">
        <f t="shared" si="19"/>
        <v>5.75135416972116E-08</v>
      </c>
      <c r="C222" s="1">
        <v>0.08</v>
      </c>
      <c r="D222" s="2">
        <f t="shared" si="15"/>
        <v>4.601083335776928E-09</v>
      </c>
      <c r="E222" s="2">
        <f t="shared" si="16"/>
        <v>4.7869128244925775E-08</v>
      </c>
      <c r="F222" s="26">
        <f>SUM($E$4:E222)</f>
        <v>42.06228398012895</v>
      </c>
      <c r="G222" s="26">
        <f t="shared" si="17"/>
        <v>9.569448148832249E-06</v>
      </c>
    </row>
    <row r="223" spans="1:7" ht="15">
      <c r="A223">
        <f t="shared" si="18"/>
        <v>219</v>
      </c>
      <c r="B223" s="6">
        <f t="shared" si="19"/>
        <v>5.2470211580702704E-08</v>
      </c>
      <c r="C223" s="1">
        <v>0.08</v>
      </c>
      <c r="D223" s="2">
        <f t="shared" si="15"/>
        <v>4.197616926456216E-09</v>
      </c>
      <c r="E223" s="2">
        <f t="shared" si="16"/>
        <v>4.367151131846956E-08</v>
      </c>
      <c r="F223" s="26">
        <f>SUM($E$4:E223)</f>
        <v>42.062284023800466</v>
      </c>
      <c r="G223" s="26">
        <f t="shared" si="17"/>
        <v>8.7303086240668E-06</v>
      </c>
    </row>
    <row r="224" spans="1:7" ht="15">
      <c r="A224">
        <f t="shared" si="18"/>
        <v>220</v>
      </c>
      <c r="B224" s="6">
        <f t="shared" si="19"/>
        <v>4.7869128244925775E-08</v>
      </c>
      <c r="C224" s="1">
        <v>0.08</v>
      </c>
      <c r="D224" s="2">
        <f t="shared" si="15"/>
        <v>3.829530259594062E-09</v>
      </c>
      <c r="E224" s="2">
        <f t="shared" si="16"/>
        <v>3.98419810588755E-08</v>
      </c>
      <c r="F224" s="26">
        <f>SUM($E$4:E224)</f>
        <v>42.062284063642444</v>
      </c>
      <c r="G224" s="26">
        <f t="shared" si="17"/>
        <v>7.96475277216022E-06</v>
      </c>
    </row>
    <row r="225" spans="1:7" ht="15">
      <c r="A225">
        <f t="shared" si="18"/>
        <v>221</v>
      </c>
      <c r="B225" s="6">
        <f t="shared" si="19"/>
        <v>4.367151131846956E-08</v>
      </c>
      <c r="C225" s="1">
        <v>0.08</v>
      </c>
      <c r="D225" s="2">
        <f t="shared" si="15"/>
        <v>3.493720905477565E-09</v>
      </c>
      <c r="E225" s="2">
        <f t="shared" si="16"/>
        <v>3.634826015339793E-08</v>
      </c>
      <c r="F225" s="26">
        <f>SUM($E$4:E225)</f>
        <v>42.062284099990705</v>
      </c>
      <c r="G225" s="26">
        <f t="shared" si="17"/>
        <v>7.266328082234876E-06</v>
      </c>
    </row>
    <row r="226" spans="1:7" ht="15">
      <c r="A226">
        <f t="shared" si="18"/>
        <v>222</v>
      </c>
      <c r="B226" s="6">
        <f t="shared" si="19"/>
        <v>3.98419810588755E-08</v>
      </c>
      <c r="C226" s="1">
        <v>0.08</v>
      </c>
      <c r="D226" s="2">
        <f t="shared" si="15"/>
        <v>3.18735848471004E-09</v>
      </c>
      <c r="E226" s="2">
        <f t="shared" si="16"/>
        <v>3.316090166868789E-08</v>
      </c>
      <c r="F226" s="26">
        <f>SUM($E$4:E226)</f>
        <v>42.06228413315161</v>
      </c>
      <c r="G226" s="26">
        <f t="shared" si="17"/>
        <v>6.629147860462058E-06</v>
      </c>
    </row>
    <row r="227" spans="1:7" ht="15">
      <c r="A227">
        <f t="shared" si="18"/>
        <v>223</v>
      </c>
      <c r="B227" s="6">
        <f t="shared" si="19"/>
        <v>3.634826015339793E-08</v>
      </c>
      <c r="C227" s="1">
        <v>0.08</v>
      </c>
      <c r="D227" s="2">
        <f t="shared" si="15"/>
        <v>2.9078608122718346E-09</v>
      </c>
      <c r="E227" s="2">
        <f t="shared" si="16"/>
        <v>3.025304085641605E-08</v>
      </c>
      <c r="F227" s="26">
        <f>SUM($E$4:E227)</f>
        <v>42.06228416340465</v>
      </c>
      <c r="G227" s="26">
        <f t="shared" si="17"/>
        <v>6.047841613883268E-06</v>
      </c>
    </row>
    <row r="228" spans="1:7" ht="15">
      <c r="A228">
        <f t="shared" si="18"/>
        <v>224</v>
      </c>
      <c r="B228" s="6">
        <f t="shared" si="19"/>
        <v>3.316090166868789E-08</v>
      </c>
      <c r="C228" s="1">
        <v>0.08</v>
      </c>
      <c r="D228" s="2">
        <f t="shared" si="15"/>
        <v>2.652872133495031E-09</v>
      </c>
      <c r="E228" s="2">
        <f t="shared" si="16"/>
        <v>2.760016872292102E-08</v>
      </c>
      <c r="F228" s="26">
        <f>SUM($E$4:E228)</f>
        <v>42.062284191004814</v>
      </c>
      <c r="G228" s="26">
        <f t="shared" si="17"/>
        <v>5.517509785046303E-06</v>
      </c>
    </row>
    <row r="229" spans="1:7" ht="15">
      <c r="A229">
        <f t="shared" si="18"/>
        <v>225</v>
      </c>
      <c r="B229" s="6">
        <f t="shared" si="19"/>
        <v>3.025304085641605E-08</v>
      </c>
      <c r="C229" s="1">
        <v>0.08</v>
      </c>
      <c r="D229" s="2">
        <f t="shared" si="15"/>
        <v>2.4202432685132845E-09</v>
      </c>
      <c r="E229" s="2">
        <f t="shared" si="16"/>
        <v>2.5179925454407736E-08</v>
      </c>
      <c r="F229" s="26">
        <f>SUM($E$4:E229)</f>
        <v>42.062284216184736</v>
      </c>
      <c r="G229" s="26">
        <f t="shared" si="17"/>
        <v>5.033682455935641E-06</v>
      </c>
    </row>
    <row r="230" spans="2:7" ht="15">
      <c r="B230" s="6">
        <f t="shared" si="19"/>
        <v>2.760016872292102E-08</v>
      </c>
      <c r="C230" s="1">
        <v>0.08</v>
      </c>
      <c r="D230" s="2">
        <f t="shared" si="15"/>
        <v>2.2080134978336818E-09</v>
      </c>
      <c r="E230" s="2">
        <f t="shared" si="16"/>
        <v>-2.2080134978336818E-09</v>
      </c>
      <c r="F230" s="26">
        <f>SUM($E$4:E230)</f>
        <v>42.062284213976724</v>
      </c>
      <c r="G230" s="26">
        <f t="shared" si="17"/>
        <v>4.592281673131937E-06</v>
      </c>
    </row>
    <row r="231" ht="15">
      <c r="G231" s="26">
        <f t="shared" si="17"/>
        <v>0</v>
      </c>
    </row>
  </sheetData>
  <sheetProtection password="C491" sheet="1"/>
  <mergeCells count="12">
    <mergeCell ref="H63:I63"/>
    <mergeCell ref="F1:H1"/>
    <mergeCell ref="F2:G2"/>
    <mergeCell ref="I8:L8"/>
    <mergeCell ref="I9:K9"/>
    <mergeCell ref="C2:E2"/>
    <mergeCell ref="A1:A3"/>
    <mergeCell ref="C1:D1"/>
    <mergeCell ref="I4:K4"/>
    <mergeCell ref="I5:K5"/>
    <mergeCell ref="I6:K6"/>
    <mergeCell ref="I7:K7"/>
  </mergeCells>
  <dataValidations count="4">
    <dataValidation allowBlank="1" showInputMessage="1" showErrorMessage="1" promptTitle="Tasa de interés" prompt="Escriba la tasa de rentabilidad que espera de la inversión. No incluya el símbolo de porcentaje.&#10;" sqref="C2"/>
    <dataValidation allowBlank="1" showInputMessage="1" showErrorMessage="1" promptTitle="Valor actual" prompt="Escriba la cantidad de dinero invertido hasta ahora." sqref="C1"/>
    <dataValidation allowBlank="1" showInputMessage="1" showErrorMessage="1" promptTitle="Tasa de interés" prompt="Precio actual del tabaco&#10;" sqref="B2"/>
    <dataValidation allowBlank="1" showInputMessage="1" showErrorMessage="1" promptTitle="Valor actual" prompt="Fecha actual&#10;" sqref="B1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4" sqref="B4"/>
    </sheetView>
  </sheetViews>
  <sheetFormatPr defaultColWidth="11.421875" defaultRowHeight="15"/>
  <cols>
    <col min="1" max="1" width="14.28125" style="0" bestFit="1" customWidth="1"/>
    <col min="2" max="2" width="14.00390625" style="2" customWidth="1"/>
    <col min="3" max="3" width="7.140625" style="1" bestFit="1" customWidth="1"/>
    <col min="4" max="4" width="7.8515625" style="2" customWidth="1"/>
    <col min="5" max="5" width="12.7109375" style="2" bestFit="1" customWidth="1"/>
    <col min="6" max="6" width="18.421875" style="26" customWidth="1"/>
    <col min="7" max="7" width="20.00390625" style="26" customWidth="1"/>
    <col min="8" max="8" width="10.140625" style="0" bestFit="1" customWidth="1"/>
    <col min="9" max="9" width="6.7109375" style="0" customWidth="1"/>
  </cols>
  <sheetData>
    <row r="1" spans="1:5" ht="15">
      <c r="A1" s="205" t="s">
        <v>37</v>
      </c>
      <c r="B1" s="132"/>
      <c r="C1" s="132"/>
      <c r="D1" s="132"/>
      <c r="E1" s="132"/>
    </row>
    <row r="2" spans="1:8" ht="15">
      <c r="A2" s="12" t="s">
        <v>15</v>
      </c>
      <c r="B2" s="45">
        <f>Cálculo!L8</f>
        <v>241.8125</v>
      </c>
      <c r="C2" s="30"/>
      <c r="D2" s="204"/>
      <c r="E2" s="132"/>
      <c r="F2" s="132"/>
      <c r="G2" s="132"/>
      <c r="H2" s="132"/>
    </row>
    <row r="3" spans="1:3" ht="15">
      <c r="A3" s="12" t="s">
        <v>16</v>
      </c>
      <c r="B3" s="46">
        <v>2.2</v>
      </c>
      <c r="C3" s="30"/>
    </row>
    <row r="4" spans="1:3" ht="15">
      <c r="A4" s="12" t="s">
        <v>17</v>
      </c>
      <c r="B4" s="47"/>
      <c r="C4" s="18"/>
    </row>
    <row r="5" spans="2:9" ht="15">
      <c r="B5" s="48" t="s">
        <v>21</v>
      </c>
      <c r="C5" s="27" t="s">
        <v>22</v>
      </c>
      <c r="D5" s="28" t="s">
        <v>25</v>
      </c>
      <c r="E5" s="28" t="s">
        <v>34</v>
      </c>
      <c r="F5" s="49" t="s">
        <v>36</v>
      </c>
      <c r="G5" s="49" t="s">
        <v>35</v>
      </c>
      <c r="H5" s="29" t="s">
        <v>24</v>
      </c>
      <c r="I5" s="29" t="s">
        <v>23</v>
      </c>
    </row>
    <row r="6" spans="1:9" ht="15">
      <c r="A6">
        <v>0</v>
      </c>
      <c r="B6" s="15">
        <f>B2</f>
        <v>241.8125</v>
      </c>
      <c r="C6" s="1">
        <v>0.045</v>
      </c>
      <c r="D6" s="2">
        <f aca="true" t="shared" si="0" ref="D6:D69">B6*C6</f>
        <v>10.8815625</v>
      </c>
      <c r="E6" s="2">
        <f>B6-D6</f>
        <v>230.9309375</v>
      </c>
      <c r="F6" s="26">
        <f>B6</f>
        <v>241.8125</v>
      </c>
      <c r="G6" s="51">
        <f>F6*166.386</f>
        <v>40234.214625</v>
      </c>
      <c r="I6">
        <v>2009</v>
      </c>
    </row>
    <row r="7" spans="1:9" ht="15">
      <c r="A7">
        <v>1</v>
      </c>
      <c r="B7" s="15">
        <f>E6</f>
        <v>230.9309375</v>
      </c>
      <c r="C7" s="1">
        <v>0.05</v>
      </c>
      <c r="D7" s="2">
        <f t="shared" si="0"/>
        <v>11.546546875</v>
      </c>
      <c r="E7" s="2">
        <f>B7-D7</f>
        <v>219.384390625</v>
      </c>
      <c r="F7" s="26">
        <f>E6+E7</f>
        <v>450.315328125</v>
      </c>
      <c r="G7" s="51">
        <f aca="true" t="shared" si="1" ref="G7:G70">F7*166.386</f>
        <v>74926.16618540625</v>
      </c>
      <c r="I7">
        <v>2008</v>
      </c>
    </row>
    <row r="8" spans="1:9" ht="15">
      <c r="A8">
        <f aca="true" t="shared" si="2" ref="A8:A71">A7+1</f>
        <v>2</v>
      </c>
      <c r="B8" s="15">
        <f aca="true" t="shared" si="3" ref="B8:B71">E7</f>
        <v>219.384390625</v>
      </c>
      <c r="C8" s="1">
        <v>0.06</v>
      </c>
      <c r="D8" s="2">
        <f t="shared" si="0"/>
        <v>13.1630634375</v>
      </c>
      <c r="E8" s="2">
        <f aca="true" t="shared" si="4" ref="E8:E71">B8-D8</f>
        <v>206.2213271875</v>
      </c>
      <c r="F8" s="26">
        <f>SUM($E$6:E8)</f>
        <v>656.5366553125</v>
      </c>
      <c r="G8" s="51">
        <f t="shared" si="1"/>
        <v>109238.50793082562</v>
      </c>
      <c r="I8">
        <v>2007</v>
      </c>
    </row>
    <row r="9" spans="1:9" ht="15">
      <c r="A9">
        <f t="shared" si="2"/>
        <v>3</v>
      </c>
      <c r="B9" s="15">
        <f t="shared" si="3"/>
        <v>206.2213271875</v>
      </c>
      <c r="C9" s="1">
        <v>0.06</v>
      </c>
      <c r="D9" s="2">
        <f t="shared" si="0"/>
        <v>12.37327963125</v>
      </c>
      <c r="E9" s="2">
        <f t="shared" si="4"/>
        <v>193.84804755625</v>
      </c>
      <c r="F9" s="26">
        <f>SUM($E$6:E9)</f>
        <v>850.38470286875</v>
      </c>
      <c r="G9" s="51">
        <f t="shared" si="1"/>
        <v>141492.10917151984</v>
      </c>
      <c r="I9">
        <v>2006</v>
      </c>
    </row>
    <row r="10" spans="1:9" ht="15">
      <c r="A10">
        <f t="shared" si="2"/>
        <v>4</v>
      </c>
      <c r="B10" s="15">
        <f t="shared" si="3"/>
        <v>193.84804755625</v>
      </c>
      <c r="C10" s="1">
        <v>0.06</v>
      </c>
      <c r="D10" s="2">
        <f t="shared" si="0"/>
        <v>11.630882853375</v>
      </c>
      <c r="E10" s="2">
        <f t="shared" si="4"/>
        <v>182.217164702875</v>
      </c>
      <c r="F10" s="26">
        <f>SUM($E$6:E10)</f>
        <v>1032.601867571625</v>
      </c>
      <c r="G10" s="51">
        <f t="shared" si="1"/>
        <v>171810.4943377724</v>
      </c>
      <c r="I10">
        <v>2005</v>
      </c>
    </row>
    <row r="11" spans="1:9" ht="15">
      <c r="A11">
        <f t="shared" si="2"/>
        <v>5</v>
      </c>
      <c r="B11" s="15">
        <f t="shared" si="3"/>
        <v>182.217164702875</v>
      </c>
      <c r="C11" s="1">
        <v>0.055</v>
      </c>
      <c r="D11" s="2">
        <f t="shared" si="0"/>
        <v>10.021944058658125</v>
      </c>
      <c r="E11" s="2">
        <f t="shared" si="4"/>
        <v>172.19522064421687</v>
      </c>
      <c r="F11" s="26">
        <f>SUM($E$6:E11)</f>
        <v>1204.797088215842</v>
      </c>
      <c r="G11" s="51">
        <f t="shared" si="1"/>
        <v>200461.3683198811</v>
      </c>
      <c r="I11">
        <v>2004</v>
      </c>
    </row>
    <row r="12" spans="1:9" ht="15">
      <c r="A12">
        <f t="shared" si="2"/>
        <v>6</v>
      </c>
      <c r="B12" s="15">
        <f t="shared" si="3"/>
        <v>172.19522064421687</v>
      </c>
      <c r="C12" s="1">
        <v>0.08</v>
      </c>
      <c r="D12" s="2">
        <f t="shared" si="0"/>
        <v>13.77561765153735</v>
      </c>
      <c r="E12" s="2">
        <f t="shared" si="4"/>
        <v>158.41960299267953</v>
      </c>
      <c r="F12" s="26">
        <f>SUM($E$6:E12)</f>
        <v>1363.2166912085215</v>
      </c>
      <c r="G12" s="51">
        <f t="shared" si="1"/>
        <v>226820.17238342104</v>
      </c>
      <c r="I12">
        <v>2003</v>
      </c>
    </row>
    <row r="13" spans="1:9" ht="15">
      <c r="A13">
        <f t="shared" si="2"/>
        <v>7</v>
      </c>
      <c r="B13" s="15">
        <f t="shared" si="3"/>
        <v>158.41960299267953</v>
      </c>
      <c r="C13" s="1">
        <v>0.045</v>
      </c>
      <c r="D13" s="2">
        <f t="shared" si="0"/>
        <v>7.128882134670579</v>
      </c>
      <c r="E13" s="2">
        <f t="shared" si="4"/>
        <v>151.29072085800894</v>
      </c>
      <c r="F13" s="26">
        <f>SUM($E$6:E13)</f>
        <v>1514.5074120665304</v>
      </c>
      <c r="G13" s="51">
        <f t="shared" si="1"/>
        <v>251992.8302641017</v>
      </c>
      <c r="I13">
        <v>2002</v>
      </c>
    </row>
    <row r="14" spans="1:9" ht="15">
      <c r="A14">
        <f t="shared" si="2"/>
        <v>8</v>
      </c>
      <c r="B14" s="15">
        <f t="shared" si="3"/>
        <v>151.29072085800894</v>
      </c>
      <c r="C14" s="1">
        <v>0.04</v>
      </c>
      <c r="D14" s="2">
        <f t="shared" si="0"/>
        <v>6.051628834320358</v>
      </c>
      <c r="E14" s="2">
        <f t="shared" si="4"/>
        <v>145.23909202368858</v>
      </c>
      <c r="F14" s="26">
        <f>SUM($E$6:E14)</f>
        <v>1659.7465040902189</v>
      </c>
      <c r="G14" s="51">
        <f t="shared" si="1"/>
        <v>276158.58182955516</v>
      </c>
      <c r="I14">
        <v>2001</v>
      </c>
    </row>
    <row r="15" spans="1:9" ht="15">
      <c r="A15">
        <f t="shared" si="2"/>
        <v>9</v>
      </c>
      <c r="B15" s="15">
        <f t="shared" si="3"/>
        <v>145.23909202368858</v>
      </c>
      <c r="C15" s="1">
        <v>0.038</v>
      </c>
      <c r="D15" s="2">
        <f t="shared" si="0"/>
        <v>5.519085496900166</v>
      </c>
      <c r="E15" s="2">
        <f t="shared" si="4"/>
        <v>139.7200065267884</v>
      </c>
      <c r="F15" s="26">
        <f>SUM($E$6:E15)</f>
        <v>1799.4665106170073</v>
      </c>
      <c r="G15" s="51">
        <f t="shared" si="1"/>
        <v>299406.03483552136</v>
      </c>
      <c r="I15">
        <v>2000</v>
      </c>
    </row>
    <row r="16" spans="1:9" ht="15">
      <c r="A16">
        <f t="shared" si="2"/>
        <v>10</v>
      </c>
      <c r="B16" s="15">
        <f t="shared" si="3"/>
        <v>139.7200065267884</v>
      </c>
      <c r="C16" s="1">
        <v>0.025</v>
      </c>
      <c r="D16" s="2">
        <f t="shared" si="0"/>
        <v>3.4930001631697105</v>
      </c>
      <c r="E16" s="2">
        <f t="shared" si="4"/>
        <v>136.2270063636187</v>
      </c>
      <c r="F16" s="26">
        <f>SUM($E$6:E16)</f>
        <v>1935.693516980626</v>
      </c>
      <c r="G16" s="51">
        <f t="shared" si="1"/>
        <v>322072.3015163384</v>
      </c>
      <c r="I16">
        <v>1999</v>
      </c>
    </row>
    <row r="17" spans="1:9" ht="15">
      <c r="A17">
        <f t="shared" si="2"/>
        <v>11</v>
      </c>
      <c r="B17" s="15">
        <f t="shared" si="3"/>
        <v>136.2270063636187</v>
      </c>
      <c r="C17" s="1">
        <v>0.025</v>
      </c>
      <c r="D17" s="2">
        <f t="shared" si="0"/>
        <v>3.4056751590904675</v>
      </c>
      <c r="E17" s="2">
        <f t="shared" si="4"/>
        <v>132.82133120452824</v>
      </c>
      <c r="F17" s="26">
        <f>SUM($E$6:E17)</f>
        <v>2068.5148481851543</v>
      </c>
      <c r="G17" s="51">
        <f t="shared" si="1"/>
        <v>344171.9115301351</v>
      </c>
      <c r="I17">
        <v>1998</v>
      </c>
    </row>
    <row r="18" spans="1:9" ht="15">
      <c r="A18">
        <f t="shared" si="2"/>
        <v>12</v>
      </c>
      <c r="B18" s="15">
        <f t="shared" si="3"/>
        <v>132.82133120452824</v>
      </c>
      <c r="C18" s="20">
        <v>0.05</v>
      </c>
      <c r="D18" s="2">
        <f t="shared" si="0"/>
        <v>6.641066560226412</v>
      </c>
      <c r="E18" s="2">
        <f t="shared" si="4"/>
        <v>126.18026464430183</v>
      </c>
      <c r="F18" s="26">
        <f>SUM($E$6:E18)</f>
        <v>2194.6951128294563</v>
      </c>
      <c r="G18" s="51">
        <f t="shared" si="1"/>
        <v>365166.5410432419</v>
      </c>
      <c r="I18">
        <v>1997</v>
      </c>
    </row>
    <row r="19" spans="1:9" ht="15">
      <c r="A19">
        <f t="shared" si="2"/>
        <v>13</v>
      </c>
      <c r="B19" s="15">
        <f t="shared" si="3"/>
        <v>126.18026464430183</v>
      </c>
      <c r="C19" s="43">
        <v>0.045</v>
      </c>
      <c r="D19" s="2">
        <f t="shared" si="0"/>
        <v>5.678111908993582</v>
      </c>
      <c r="E19" s="2">
        <f t="shared" si="4"/>
        <v>120.50215273530824</v>
      </c>
      <c r="F19" s="26">
        <f>SUM($E$6:E19)</f>
        <v>2315.1972655647646</v>
      </c>
      <c r="G19" s="51">
        <f t="shared" si="1"/>
        <v>385216.4122282589</v>
      </c>
      <c r="H19" s="11">
        <v>220</v>
      </c>
      <c r="I19">
        <v>1996</v>
      </c>
    </row>
    <row r="20" spans="1:9" ht="15">
      <c r="A20">
        <f t="shared" si="2"/>
        <v>14</v>
      </c>
      <c r="B20" s="15">
        <f t="shared" si="3"/>
        <v>120.50215273530824</v>
      </c>
      <c r="C20" s="1">
        <v>0.0377</v>
      </c>
      <c r="D20" s="2">
        <f t="shared" si="0"/>
        <v>4.54293115812112</v>
      </c>
      <c r="E20" s="2">
        <f t="shared" si="4"/>
        <v>115.95922157718712</v>
      </c>
      <c r="F20" s="26">
        <f>SUM($E$6:E20)</f>
        <v>2431.156487141952</v>
      </c>
      <c r="G20" s="51">
        <f t="shared" si="1"/>
        <v>404510.40326960076</v>
      </c>
      <c r="I20">
        <v>1995</v>
      </c>
    </row>
    <row r="21" spans="1:9" ht="15">
      <c r="A21">
        <f t="shared" si="2"/>
        <v>15</v>
      </c>
      <c r="B21" s="15">
        <f t="shared" si="3"/>
        <v>115.95922157718712</v>
      </c>
      <c r="C21" s="1">
        <v>0.03</v>
      </c>
      <c r="D21" s="2">
        <f t="shared" si="0"/>
        <v>3.4787766473156134</v>
      </c>
      <c r="E21" s="2">
        <f t="shared" si="4"/>
        <v>112.48044492987151</v>
      </c>
      <c r="F21" s="26">
        <f>SUM($E$6:E21)</f>
        <v>2543.636932071823</v>
      </c>
      <c r="G21" s="51">
        <f t="shared" si="1"/>
        <v>423225.57457970234</v>
      </c>
      <c r="I21">
        <v>1994</v>
      </c>
    </row>
    <row r="22" spans="1:9" ht="15">
      <c r="A22">
        <f t="shared" si="2"/>
        <v>16</v>
      </c>
      <c r="B22" s="15">
        <f t="shared" si="3"/>
        <v>112.48044492987151</v>
      </c>
      <c r="C22" s="20">
        <v>0.05</v>
      </c>
      <c r="D22" s="2">
        <f t="shared" si="0"/>
        <v>5.624022246493576</v>
      </c>
      <c r="E22" s="2">
        <f t="shared" si="4"/>
        <v>106.85642268337793</v>
      </c>
      <c r="F22" s="26">
        <f>SUM($E$6:E22)</f>
        <v>2650.493354755201</v>
      </c>
      <c r="G22" s="51">
        <f t="shared" si="1"/>
        <v>441004.9873242988</v>
      </c>
      <c r="I22">
        <v>1993</v>
      </c>
    </row>
    <row r="23" spans="1:9" ht="15">
      <c r="A23">
        <f t="shared" si="2"/>
        <v>17</v>
      </c>
      <c r="B23" s="15">
        <f t="shared" si="3"/>
        <v>106.85642268337793</v>
      </c>
      <c r="C23" s="43">
        <v>0.05</v>
      </c>
      <c r="D23" s="2">
        <f t="shared" si="0"/>
        <v>5.342821134168897</v>
      </c>
      <c r="E23" s="2">
        <f t="shared" si="4"/>
        <v>101.51360154920903</v>
      </c>
      <c r="F23" s="26">
        <f>SUM($E$6:E23)</f>
        <v>2752.00695630441</v>
      </c>
      <c r="G23" s="51">
        <f t="shared" si="1"/>
        <v>457895.4294316655</v>
      </c>
      <c r="H23" s="11">
        <v>185</v>
      </c>
      <c r="I23">
        <v>1992</v>
      </c>
    </row>
    <row r="24" spans="1:9" ht="15">
      <c r="A24">
        <f t="shared" si="2"/>
        <v>18</v>
      </c>
      <c r="B24" s="15">
        <f t="shared" si="3"/>
        <v>101.51360154920903</v>
      </c>
      <c r="C24" s="1">
        <v>0.05</v>
      </c>
      <c r="D24" s="2">
        <f t="shared" si="0"/>
        <v>5.075680077460452</v>
      </c>
      <c r="E24" s="2">
        <f t="shared" si="4"/>
        <v>96.43792147174858</v>
      </c>
      <c r="F24" s="26">
        <f>SUM($E$6:E24)</f>
        <v>2848.4448777761586</v>
      </c>
      <c r="G24" s="51">
        <f t="shared" si="1"/>
        <v>473941.3494336639</v>
      </c>
      <c r="H24" s="9"/>
      <c r="I24">
        <v>1991</v>
      </c>
    </row>
    <row r="25" spans="1:9" ht="15">
      <c r="A25">
        <f t="shared" si="2"/>
        <v>19</v>
      </c>
      <c r="B25" s="15">
        <f t="shared" si="3"/>
        <v>96.43792147174858</v>
      </c>
      <c r="C25" s="1">
        <v>0.05</v>
      </c>
      <c r="D25" s="2">
        <f t="shared" si="0"/>
        <v>4.821896073587429</v>
      </c>
      <c r="E25" s="2">
        <f t="shared" si="4"/>
        <v>91.61602539816116</v>
      </c>
      <c r="F25" s="26">
        <f>SUM($E$6:E25)</f>
        <v>2940.0609031743197</v>
      </c>
      <c r="G25" s="51">
        <f t="shared" si="1"/>
        <v>489184.97343556234</v>
      </c>
      <c r="I25">
        <v>1990</v>
      </c>
    </row>
    <row r="26" spans="1:9" ht="15">
      <c r="A26">
        <f t="shared" si="2"/>
        <v>20</v>
      </c>
      <c r="B26" s="15">
        <f t="shared" si="3"/>
        <v>91.61602539816116</v>
      </c>
      <c r="C26" s="1">
        <v>0.05</v>
      </c>
      <c r="D26" s="2">
        <f t="shared" si="0"/>
        <v>4.580801269908058</v>
      </c>
      <c r="E26" s="2">
        <f t="shared" si="4"/>
        <v>87.0352241282531</v>
      </c>
      <c r="F26" s="26">
        <f>SUM($E$6:E26)</f>
        <v>3027.0961273025728</v>
      </c>
      <c r="G26" s="50">
        <f t="shared" si="1"/>
        <v>503666.41623736586</v>
      </c>
      <c r="I26">
        <v>1989</v>
      </c>
    </row>
    <row r="27" spans="1:9" ht="15">
      <c r="A27">
        <f t="shared" si="2"/>
        <v>21</v>
      </c>
      <c r="B27" s="15">
        <f t="shared" si="3"/>
        <v>87.0352241282531</v>
      </c>
      <c r="C27" s="1">
        <v>0.05</v>
      </c>
      <c r="D27" s="2">
        <f t="shared" si="0"/>
        <v>4.351761206412656</v>
      </c>
      <c r="E27" s="2">
        <f t="shared" si="4"/>
        <v>82.68346292184044</v>
      </c>
      <c r="F27" s="26">
        <f>SUM($E$6:E27)</f>
        <v>3109.7795902244134</v>
      </c>
      <c r="G27" s="50">
        <f t="shared" si="1"/>
        <v>517423.7868990792</v>
      </c>
      <c r="I27">
        <v>1988</v>
      </c>
    </row>
    <row r="28" spans="1:9" ht="15">
      <c r="A28">
        <f t="shared" si="2"/>
        <v>22</v>
      </c>
      <c r="B28" s="15">
        <f t="shared" si="3"/>
        <v>82.68346292184044</v>
      </c>
      <c r="C28" s="1">
        <v>0.05</v>
      </c>
      <c r="D28" s="2">
        <f t="shared" si="0"/>
        <v>4.134173146092023</v>
      </c>
      <c r="E28" s="2">
        <f t="shared" si="4"/>
        <v>78.54928977574842</v>
      </c>
      <c r="F28" s="26">
        <f>SUM($E$6:E28)</f>
        <v>3188.328880000162</v>
      </c>
      <c r="G28" s="50">
        <f t="shared" si="1"/>
        <v>530493.289027707</v>
      </c>
      <c r="I28">
        <v>1987</v>
      </c>
    </row>
    <row r="29" spans="1:9" ht="15">
      <c r="A29">
        <f t="shared" si="2"/>
        <v>23</v>
      </c>
      <c r="B29" s="15">
        <f t="shared" si="3"/>
        <v>78.54928977574842</v>
      </c>
      <c r="C29" s="1">
        <v>0.05</v>
      </c>
      <c r="D29" s="2">
        <f t="shared" si="0"/>
        <v>3.9274644887874213</v>
      </c>
      <c r="E29" s="2">
        <f t="shared" si="4"/>
        <v>74.621825286961</v>
      </c>
      <c r="F29" s="26">
        <f>SUM($E$6:E29)</f>
        <v>3262.950705287123</v>
      </c>
      <c r="G29" s="50">
        <f t="shared" si="1"/>
        <v>542909.3160499033</v>
      </c>
      <c r="I29">
        <v>1986</v>
      </c>
    </row>
    <row r="30" spans="1:9" ht="15">
      <c r="A30">
        <f t="shared" si="2"/>
        <v>24</v>
      </c>
      <c r="B30" s="15">
        <f t="shared" si="3"/>
        <v>74.621825286961</v>
      </c>
      <c r="C30" s="1">
        <v>0.05</v>
      </c>
      <c r="D30" s="2">
        <f t="shared" si="0"/>
        <v>3.7310912643480503</v>
      </c>
      <c r="E30" s="2">
        <f t="shared" si="4"/>
        <v>70.89073402261295</v>
      </c>
      <c r="F30" s="26">
        <f>SUM($E$6:E30)</f>
        <v>3333.841439309736</v>
      </c>
      <c r="G30" s="50">
        <f t="shared" si="1"/>
        <v>554704.5417209897</v>
      </c>
      <c r="I30">
        <v>1985</v>
      </c>
    </row>
    <row r="31" spans="1:9" ht="15">
      <c r="A31">
        <f t="shared" si="2"/>
        <v>25</v>
      </c>
      <c r="B31" s="15">
        <f t="shared" si="3"/>
        <v>70.89073402261295</v>
      </c>
      <c r="C31" s="1">
        <v>0.0498</v>
      </c>
      <c r="D31" s="2">
        <f t="shared" si="0"/>
        <v>3.5303585543261247</v>
      </c>
      <c r="E31" s="2">
        <f t="shared" si="4"/>
        <v>67.36037546828682</v>
      </c>
      <c r="F31" s="26">
        <f>SUM($E$6:E31)</f>
        <v>3401.2018147780227</v>
      </c>
      <c r="G31" s="50">
        <f t="shared" si="1"/>
        <v>565912.3651536561</v>
      </c>
      <c r="I31">
        <v>1984</v>
      </c>
    </row>
    <row r="32" spans="1:9" ht="15">
      <c r="A32">
        <f t="shared" si="2"/>
        <v>26</v>
      </c>
      <c r="B32" s="15">
        <f t="shared" si="3"/>
        <v>67.36037546828682</v>
      </c>
      <c r="C32" s="1">
        <v>0.045</v>
      </c>
      <c r="D32" s="2">
        <f t="shared" si="0"/>
        <v>3.0312168960729067</v>
      </c>
      <c r="E32" s="2">
        <f t="shared" si="4"/>
        <v>64.32915857221391</v>
      </c>
      <c r="F32" s="26">
        <f>SUM($E$6:E32)</f>
        <v>3465.5309733502368</v>
      </c>
      <c r="G32" s="50">
        <f t="shared" si="1"/>
        <v>576615.8365318525</v>
      </c>
      <c r="I32">
        <v>1983</v>
      </c>
    </row>
    <row r="33" spans="1:9" ht="15">
      <c r="A33">
        <f t="shared" si="2"/>
        <v>27</v>
      </c>
      <c r="B33" s="15">
        <f t="shared" si="3"/>
        <v>64.32915857221391</v>
      </c>
      <c r="C33" s="1">
        <v>0.025</v>
      </c>
      <c r="D33" s="2">
        <f t="shared" si="0"/>
        <v>1.608228964305348</v>
      </c>
      <c r="E33" s="2">
        <f t="shared" si="4"/>
        <v>62.720929607908566</v>
      </c>
      <c r="F33" s="26">
        <f>SUM($E$6:E33)</f>
        <v>3528.2519029581454</v>
      </c>
      <c r="G33" s="50">
        <f t="shared" si="1"/>
        <v>587051.721125594</v>
      </c>
      <c r="I33">
        <v>1982</v>
      </c>
    </row>
    <row r="34" spans="1:9" ht="15">
      <c r="A34">
        <f t="shared" si="2"/>
        <v>28</v>
      </c>
      <c r="B34" s="15">
        <f t="shared" si="3"/>
        <v>62.720929607908566</v>
      </c>
      <c r="C34" s="24">
        <v>0.1</v>
      </c>
      <c r="D34" s="2">
        <f t="shared" si="0"/>
        <v>6.272092960790857</v>
      </c>
      <c r="E34" s="2">
        <f t="shared" si="4"/>
        <v>56.44883664711771</v>
      </c>
      <c r="F34" s="26">
        <f>SUM($E$6:E34)</f>
        <v>3584.700739605263</v>
      </c>
      <c r="G34" s="50">
        <f t="shared" si="1"/>
        <v>596444.0172599613</v>
      </c>
      <c r="I34">
        <v>1981</v>
      </c>
    </row>
    <row r="35" spans="1:9" ht="15">
      <c r="A35">
        <f t="shared" si="2"/>
        <v>29</v>
      </c>
      <c r="B35" s="15">
        <f t="shared" si="3"/>
        <v>56.44883664711771</v>
      </c>
      <c r="C35" s="43">
        <v>0.08</v>
      </c>
      <c r="D35" s="2">
        <f t="shared" si="0"/>
        <v>4.5159069317694165</v>
      </c>
      <c r="E35" s="2">
        <f t="shared" si="4"/>
        <v>51.932929715348294</v>
      </c>
      <c r="F35" s="26">
        <f>SUM($E$6:E35)</f>
        <v>3636.6336693206113</v>
      </c>
      <c r="G35" s="50">
        <f t="shared" si="1"/>
        <v>605084.9297035792</v>
      </c>
      <c r="H35" s="11">
        <v>100</v>
      </c>
      <c r="I35">
        <v>1980</v>
      </c>
    </row>
    <row r="36" spans="1:9" ht="15">
      <c r="A36">
        <f t="shared" si="2"/>
        <v>30</v>
      </c>
      <c r="B36" s="15">
        <f t="shared" si="3"/>
        <v>51.932929715348294</v>
      </c>
      <c r="C36" s="1">
        <v>0.08</v>
      </c>
      <c r="D36" s="2">
        <f t="shared" si="0"/>
        <v>4.154634377227864</v>
      </c>
      <c r="E36" s="2">
        <f t="shared" si="4"/>
        <v>47.77829533812043</v>
      </c>
      <c r="F36" s="26">
        <f>SUM($E$6:E36)</f>
        <v>3684.411964658732</v>
      </c>
      <c r="G36" s="50">
        <f t="shared" si="1"/>
        <v>613034.5691517078</v>
      </c>
      <c r="I36">
        <v>1979</v>
      </c>
    </row>
    <row r="37" spans="1:9" ht="15">
      <c r="A37">
        <f t="shared" si="2"/>
        <v>31</v>
      </c>
      <c r="B37" s="15">
        <f t="shared" si="3"/>
        <v>47.77829533812043</v>
      </c>
      <c r="C37" s="1">
        <v>0.08</v>
      </c>
      <c r="D37" s="2">
        <f t="shared" si="0"/>
        <v>3.8222636270496344</v>
      </c>
      <c r="E37" s="2">
        <f t="shared" si="4"/>
        <v>43.95603171107079</v>
      </c>
      <c r="F37" s="26">
        <f>SUM($E$6:E37)</f>
        <v>3728.3679963698028</v>
      </c>
      <c r="G37" s="50">
        <f t="shared" si="1"/>
        <v>620348.237443986</v>
      </c>
      <c r="I37">
        <v>1978</v>
      </c>
    </row>
    <row r="38" spans="1:9" ht="15">
      <c r="A38">
        <f t="shared" si="2"/>
        <v>32</v>
      </c>
      <c r="B38" s="15">
        <f t="shared" si="3"/>
        <v>43.95603171107079</v>
      </c>
      <c r="C38" s="1">
        <v>0.08</v>
      </c>
      <c r="D38" s="2">
        <f t="shared" si="0"/>
        <v>3.5164825368856634</v>
      </c>
      <c r="E38" s="2">
        <f t="shared" si="4"/>
        <v>40.43954917418513</v>
      </c>
      <c r="F38" s="26">
        <f>SUM($E$6:E38)</f>
        <v>3768.807545543988</v>
      </c>
      <c r="G38" s="50">
        <f t="shared" si="1"/>
        <v>627076.812272882</v>
      </c>
      <c r="I38">
        <v>1977</v>
      </c>
    </row>
    <row r="39" spans="1:9" ht="15">
      <c r="A39">
        <f t="shared" si="2"/>
        <v>33</v>
      </c>
      <c r="B39" s="15">
        <f t="shared" si="3"/>
        <v>40.43954917418513</v>
      </c>
      <c r="C39" s="1">
        <v>0.08</v>
      </c>
      <c r="D39" s="2">
        <f t="shared" si="0"/>
        <v>3.2351639339348104</v>
      </c>
      <c r="E39" s="2">
        <f t="shared" si="4"/>
        <v>37.20438524025032</v>
      </c>
      <c r="F39" s="26">
        <f>SUM($E$6:E39)</f>
        <v>3806.0119307842383</v>
      </c>
      <c r="G39" s="50">
        <f t="shared" si="1"/>
        <v>633267.1011154662</v>
      </c>
      <c r="I39">
        <v>1976</v>
      </c>
    </row>
    <row r="40" spans="1:9" ht="15">
      <c r="A40">
        <f t="shared" si="2"/>
        <v>34</v>
      </c>
      <c r="B40" s="15">
        <f t="shared" si="3"/>
        <v>37.20438524025032</v>
      </c>
      <c r="C40" s="1">
        <v>0.08</v>
      </c>
      <c r="D40" s="2">
        <f t="shared" si="0"/>
        <v>2.9763508192200256</v>
      </c>
      <c r="E40" s="2">
        <f t="shared" si="4"/>
        <v>34.228034421030294</v>
      </c>
      <c r="F40" s="26">
        <f>SUM($E$6:E40)</f>
        <v>3840.2399652052686</v>
      </c>
      <c r="G40" s="50">
        <f t="shared" si="1"/>
        <v>638962.1668506438</v>
      </c>
      <c r="I40">
        <v>1975</v>
      </c>
    </row>
    <row r="41" spans="1:9" ht="15">
      <c r="A41">
        <f t="shared" si="2"/>
        <v>35</v>
      </c>
      <c r="B41" s="15">
        <f t="shared" si="3"/>
        <v>34.228034421030294</v>
      </c>
      <c r="C41" s="1">
        <v>0.08</v>
      </c>
      <c r="D41" s="2">
        <f t="shared" si="0"/>
        <v>2.7382427536824236</v>
      </c>
      <c r="E41" s="2">
        <f t="shared" si="4"/>
        <v>31.48979166734787</v>
      </c>
      <c r="F41" s="26">
        <f>SUM($E$6:E41)</f>
        <v>3871.7297568726167</v>
      </c>
      <c r="G41" s="50">
        <f t="shared" si="1"/>
        <v>644201.6273270072</v>
      </c>
      <c r="I41">
        <v>1974</v>
      </c>
    </row>
    <row r="42" spans="1:9" ht="15">
      <c r="A42">
        <f t="shared" si="2"/>
        <v>36</v>
      </c>
      <c r="B42" s="15">
        <f t="shared" si="3"/>
        <v>31.48979166734787</v>
      </c>
      <c r="C42" s="1">
        <v>0.08</v>
      </c>
      <c r="D42" s="2">
        <f t="shared" si="0"/>
        <v>2.5191833333878297</v>
      </c>
      <c r="E42" s="2">
        <f t="shared" si="4"/>
        <v>28.97060833396004</v>
      </c>
      <c r="F42" s="26">
        <f>SUM($E$6:E42)</f>
        <v>3900.700365206577</v>
      </c>
      <c r="G42" s="50">
        <f t="shared" si="1"/>
        <v>649021.9309652615</v>
      </c>
      <c r="I42">
        <v>1973</v>
      </c>
    </row>
    <row r="43" spans="1:9" ht="15">
      <c r="A43">
        <f t="shared" si="2"/>
        <v>37</v>
      </c>
      <c r="B43" s="15">
        <f t="shared" si="3"/>
        <v>28.97060833396004</v>
      </c>
      <c r="C43" s="1">
        <v>0.08</v>
      </c>
      <c r="D43" s="2">
        <f t="shared" si="0"/>
        <v>2.3176486667168033</v>
      </c>
      <c r="E43" s="2">
        <f t="shared" si="4"/>
        <v>26.652959667243238</v>
      </c>
      <c r="F43" s="26">
        <f>SUM($E$6:E43)</f>
        <v>3927.35332487382</v>
      </c>
      <c r="G43" s="50">
        <f t="shared" si="1"/>
        <v>653456.6103124553</v>
      </c>
      <c r="I43">
        <v>1972</v>
      </c>
    </row>
    <row r="44" spans="1:9" ht="15">
      <c r="A44">
        <f t="shared" si="2"/>
        <v>38</v>
      </c>
      <c r="B44" s="15">
        <f t="shared" si="3"/>
        <v>26.652959667243238</v>
      </c>
      <c r="C44" s="1">
        <v>0.08</v>
      </c>
      <c r="D44" s="2">
        <f t="shared" si="0"/>
        <v>2.132236773379459</v>
      </c>
      <c r="E44" s="2">
        <f t="shared" si="4"/>
        <v>24.520722893863777</v>
      </c>
      <c r="F44" s="26">
        <f>SUM($E$6:E44)</f>
        <v>3951.874047767684</v>
      </c>
      <c r="G44" s="50">
        <f t="shared" si="1"/>
        <v>657536.5153118739</v>
      </c>
      <c r="I44">
        <v>1971</v>
      </c>
    </row>
    <row r="45" spans="1:9" ht="15">
      <c r="A45">
        <f t="shared" si="2"/>
        <v>39</v>
      </c>
      <c r="B45" s="15">
        <f t="shared" si="3"/>
        <v>24.520722893863777</v>
      </c>
      <c r="C45" s="1">
        <v>0.08</v>
      </c>
      <c r="D45" s="2">
        <f t="shared" si="0"/>
        <v>1.9616578315091022</v>
      </c>
      <c r="E45" s="2">
        <f t="shared" si="4"/>
        <v>22.559065062354676</v>
      </c>
      <c r="F45" s="26">
        <f>SUM($E$6:E45)</f>
        <v>3974.4331128300387</v>
      </c>
      <c r="G45" s="50">
        <f t="shared" si="1"/>
        <v>661290.0279113388</v>
      </c>
      <c r="I45">
        <v>1970</v>
      </c>
    </row>
    <row r="46" spans="1:9" ht="15">
      <c r="A46">
        <f t="shared" si="2"/>
        <v>40</v>
      </c>
      <c r="B46" s="15">
        <f t="shared" si="3"/>
        <v>22.559065062354676</v>
      </c>
      <c r="C46" s="1">
        <v>0.08</v>
      </c>
      <c r="D46" s="2">
        <f t="shared" si="0"/>
        <v>1.8047252049883742</v>
      </c>
      <c r="E46" s="2">
        <f t="shared" si="4"/>
        <v>20.754339857366304</v>
      </c>
      <c r="F46" s="26">
        <f>SUM($E$6:E46)</f>
        <v>3995.187452687405</v>
      </c>
      <c r="G46" s="50">
        <f t="shared" si="1"/>
        <v>664743.2595028465</v>
      </c>
      <c r="I46">
        <v>1969</v>
      </c>
    </row>
    <row r="47" spans="1:9" ht="15">
      <c r="A47">
        <f t="shared" si="2"/>
        <v>41</v>
      </c>
      <c r="B47" s="15">
        <f t="shared" si="3"/>
        <v>20.754339857366304</v>
      </c>
      <c r="C47" s="1">
        <v>0.08</v>
      </c>
      <c r="D47" s="2">
        <f t="shared" si="0"/>
        <v>1.6603471885893044</v>
      </c>
      <c r="E47" s="2">
        <f t="shared" si="4"/>
        <v>19.093992668777</v>
      </c>
      <c r="F47" s="26">
        <f>SUM($E$6:E47)</f>
        <v>4014.281445356182</v>
      </c>
      <c r="G47" s="50">
        <f t="shared" si="1"/>
        <v>667920.2325670336</v>
      </c>
      <c r="I47">
        <v>1968</v>
      </c>
    </row>
    <row r="48" spans="1:9" ht="15">
      <c r="A48">
        <f t="shared" si="2"/>
        <v>42</v>
      </c>
      <c r="B48" s="15">
        <f t="shared" si="3"/>
        <v>19.093992668777</v>
      </c>
      <c r="C48" s="1">
        <v>0.08</v>
      </c>
      <c r="D48" s="2">
        <f t="shared" si="0"/>
        <v>1.52751941350216</v>
      </c>
      <c r="E48" s="2">
        <f t="shared" si="4"/>
        <v>17.56647325527484</v>
      </c>
      <c r="F48" s="26">
        <f>SUM($E$6:E48)</f>
        <v>4031.847918611457</v>
      </c>
      <c r="G48" s="50">
        <f t="shared" si="1"/>
        <v>670843.0477860859</v>
      </c>
      <c r="I48">
        <v>1967</v>
      </c>
    </row>
    <row r="49" spans="1:9" ht="15">
      <c r="A49">
        <f t="shared" si="2"/>
        <v>43</v>
      </c>
      <c r="B49" s="15">
        <f t="shared" si="3"/>
        <v>17.56647325527484</v>
      </c>
      <c r="C49" s="1">
        <v>0.08</v>
      </c>
      <c r="D49" s="2">
        <f t="shared" si="0"/>
        <v>1.4053178604219871</v>
      </c>
      <c r="E49" s="2">
        <f t="shared" si="4"/>
        <v>16.16115539485285</v>
      </c>
      <c r="F49" s="26">
        <f>SUM($E$6:E49)</f>
        <v>4048.0090740063097</v>
      </c>
      <c r="G49" s="50">
        <f t="shared" si="1"/>
        <v>673532.0377876138</v>
      </c>
      <c r="I49">
        <v>1966</v>
      </c>
    </row>
    <row r="50" spans="1:9" ht="15">
      <c r="A50">
        <f t="shared" si="2"/>
        <v>44</v>
      </c>
      <c r="B50" s="15">
        <f t="shared" si="3"/>
        <v>16.16115539485285</v>
      </c>
      <c r="C50" s="1">
        <v>0.08</v>
      </c>
      <c r="D50" s="2">
        <f t="shared" si="0"/>
        <v>1.2928924315882282</v>
      </c>
      <c r="E50" s="2">
        <f t="shared" si="4"/>
        <v>14.868262963264623</v>
      </c>
      <c r="F50" s="26">
        <f>SUM($E$6:E50)</f>
        <v>4062.877336969574</v>
      </c>
      <c r="G50" s="50">
        <f t="shared" si="1"/>
        <v>676005.9085890196</v>
      </c>
      <c r="I50">
        <v>1965</v>
      </c>
    </row>
    <row r="51" spans="1:9" ht="15">
      <c r="A51">
        <f t="shared" si="2"/>
        <v>45</v>
      </c>
      <c r="B51" s="15">
        <f t="shared" si="3"/>
        <v>14.868262963264623</v>
      </c>
      <c r="C51" s="1">
        <v>0.08</v>
      </c>
      <c r="D51" s="2">
        <f t="shared" si="0"/>
        <v>1.1894610370611698</v>
      </c>
      <c r="E51" s="2">
        <f t="shared" si="4"/>
        <v>13.678801926203453</v>
      </c>
      <c r="F51" s="26">
        <f>SUM($E$6:E51)</f>
        <v>4076.5561388957776</v>
      </c>
      <c r="G51" s="50">
        <f t="shared" si="1"/>
        <v>678281.8697263128</v>
      </c>
      <c r="I51">
        <v>1964</v>
      </c>
    </row>
    <row r="52" spans="1:9" ht="15">
      <c r="A52">
        <f t="shared" si="2"/>
        <v>46</v>
      </c>
      <c r="B52" s="15">
        <f t="shared" si="3"/>
        <v>13.678801926203453</v>
      </c>
      <c r="C52" s="1">
        <v>0.08</v>
      </c>
      <c r="D52" s="2">
        <f t="shared" si="0"/>
        <v>1.0943041540962763</v>
      </c>
      <c r="E52" s="2">
        <f t="shared" si="4"/>
        <v>12.584497772107177</v>
      </c>
      <c r="F52" s="26">
        <f>SUM($E$6:E52)</f>
        <v>4089.140636667885</v>
      </c>
      <c r="G52" s="50">
        <f t="shared" si="1"/>
        <v>680375.7539726227</v>
      </c>
      <c r="I52">
        <v>1963</v>
      </c>
    </row>
    <row r="53" spans="1:9" ht="15">
      <c r="A53">
        <f t="shared" si="2"/>
        <v>47</v>
      </c>
      <c r="B53" s="15">
        <f t="shared" si="3"/>
        <v>12.584497772107177</v>
      </c>
      <c r="C53" s="1">
        <v>0.08</v>
      </c>
      <c r="D53" s="2">
        <f t="shared" si="0"/>
        <v>1.0067598217685743</v>
      </c>
      <c r="E53" s="2">
        <f t="shared" si="4"/>
        <v>11.577737950338603</v>
      </c>
      <c r="F53" s="26">
        <f>SUM($E$6:E53)</f>
        <v>4100.718374618224</v>
      </c>
      <c r="G53" s="50">
        <f t="shared" si="1"/>
        <v>682302.1274792277</v>
      </c>
      <c r="I53">
        <v>1962</v>
      </c>
    </row>
    <row r="54" spans="1:9" ht="15">
      <c r="A54">
        <f t="shared" si="2"/>
        <v>48</v>
      </c>
      <c r="B54" s="15">
        <f t="shared" si="3"/>
        <v>11.577737950338603</v>
      </c>
      <c r="C54" s="1">
        <v>0.08</v>
      </c>
      <c r="D54" s="2">
        <f t="shared" si="0"/>
        <v>0.9262190360270883</v>
      </c>
      <c r="E54" s="2">
        <f t="shared" si="4"/>
        <v>10.651518914311515</v>
      </c>
      <c r="F54" s="26">
        <f>SUM($E$6:E54)</f>
        <v>4111.369893532536</v>
      </c>
      <c r="G54" s="50">
        <f t="shared" si="1"/>
        <v>684074.3911053045</v>
      </c>
      <c r="I54">
        <v>1961</v>
      </c>
    </row>
    <row r="55" spans="1:9" ht="15">
      <c r="A55">
        <f t="shared" si="2"/>
        <v>49</v>
      </c>
      <c r="B55" s="15">
        <f t="shared" si="3"/>
        <v>10.651518914311515</v>
      </c>
      <c r="C55" s="1">
        <v>0.08</v>
      </c>
      <c r="D55" s="2">
        <f t="shared" si="0"/>
        <v>0.8521215131449212</v>
      </c>
      <c r="E55" s="2">
        <f t="shared" si="4"/>
        <v>9.799397401166594</v>
      </c>
      <c r="F55" s="26">
        <f>SUM($E$6:E55)</f>
        <v>4121.1692909337025</v>
      </c>
      <c r="G55" s="50">
        <f t="shared" si="1"/>
        <v>685704.873641295</v>
      </c>
      <c r="I55">
        <v>1960</v>
      </c>
    </row>
    <row r="56" spans="1:9" ht="15">
      <c r="A56">
        <f t="shared" si="2"/>
        <v>50</v>
      </c>
      <c r="B56" s="15">
        <f t="shared" si="3"/>
        <v>9.799397401166594</v>
      </c>
      <c r="C56" s="1">
        <v>0.08</v>
      </c>
      <c r="D56" s="2">
        <f t="shared" si="0"/>
        <v>0.7839517920933275</v>
      </c>
      <c r="E56" s="2">
        <f t="shared" si="4"/>
        <v>9.015445609073266</v>
      </c>
      <c r="F56" s="26">
        <f>SUM($E$6:E56)</f>
        <v>4130.184736542776</v>
      </c>
      <c r="G56" s="50">
        <f t="shared" si="1"/>
        <v>687204.9175744063</v>
      </c>
      <c r="I56">
        <v>1959</v>
      </c>
    </row>
    <row r="57" spans="1:9" ht="15">
      <c r="A57">
        <f t="shared" si="2"/>
        <v>51</v>
      </c>
      <c r="B57" s="15">
        <f t="shared" si="3"/>
        <v>9.015445609073266</v>
      </c>
      <c r="C57" s="1">
        <v>0.08</v>
      </c>
      <c r="D57" s="2">
        <f t="shared" si="0"/>
        <v>0.7212356487258613</v>
      </c>
      <c r="E57" s="2">
        <f t="shared" si="4"/>
        <v>8.294209960347406</v>
      </c>
      <c r="F57" s="26">
        <f>SUM($E$6:E57)</f>
        <v>4138.478946503123</v>
      </c>
      <c r="G57" s="50">
        <f t="shared" si="1"/>
        <v>688584.9579928685</v>
      </c>
      <c r="I57">
        <v>1958</v>
      </c>
    </row>
    <row r="58" spans="1:9" ht="15">
      <c r="A58">
        <f t="shared" si="2"/>
        <v>52</v>
      </c>
      <c r="B58" s="15">
        <f t="shared" si="3"/>
        <v>8.294209960347406</v>
      </c>
      <c r="C58" s="1">
        <v>0.08</v>
      </c>
      <c r="D58" s="2">
        <f t="shared" si="0"/>
        <v>0.6635367968277924</v>
      </c>
      <c r="E58" s="2">
        <f t="shared" si="4"/>
        <v>7.630673163519613</v>
      </c>
      <c r="F58" s="26">
        <f>SUM($E$6:E58)</f>
        <v>4146.109619666642</v>
      </c>
      <c r="G58" s="50">
        <f t="shared" si="1"/>
        <v>689854.595177854</v>
      </c>
      <c r="I58">
        <v>1957</v>
      </c>
    </row>
    <row r="59" spans="1:9" ht="15">
      <c r="A59">
        <f t="shared" si="2"/>
        <v>53</v>
      </c>
      <c r="B59" s="15">
        <f t="shared" si="3"/>
        <v>7.630673163519613</v>
      </c>
      <c r="C59" s="1">
        <v>0.08</v>
      </c>
      <c r="D59" s="2">
        <f t="shared" si="0"/>
        <v>0.6104538530815691</v>
      </c>
      <c r="E59" s="2">
        <f t="shared" si="4"/>
        <v>7.020219310438044</v>
      </c>
      <c r="F59" s="26">
        <f>SUM($E$6:E59)</f>
        <v>4153.12983897708</v>
      </c>
      <c r="G59" s="50">
        <f t="shared" si="1"/>
        <v>691022.6613880404</v>
      </c>
      <c r="I59">
        <v>1956</v>
      </c>
    </row>
    <row r="60" spans="1:9" ht="15">
      <c r="A60">
        <f t="shared" si="2"/>
        <v>54</v>
      </c>
      <c r="B60" s="15">
        <f t="shared" si="3"/>
        <v>7.020219310438044</v>
      </c>
      <c r="C60" s="1">
        <v>0.0525</v>
      </c>
      <c r="D60" s="2">
        <f t="shared" si="0"/>
        <v>0.3685615137979973</v>
      </c>
      <c r="E60" s="2">
        <f t="shared" si="4"/>
        <v>6.6516577966400465</v>
      </c>
      <c r="F60" s="26">
        <f>SUM($E$6:E60)</f>
        <v>4159.78149677372</v>
      </c>
      <c r="G60" s="50">
        <f t="shared" si="1"/>
        <v>692129.4041221922</v>
      </c>
      <c r="I60">
        <v>1955</v>
      </c>
    </row>
    <row r="61" spans="1:9" ht="15">
      <c r="A61">
        <f t="shared" si="2"/>
        <v>55</v>
      </c>
      <c r="B61" s="15">
        <f t="shared" si="3"/>
        <v>6.6516577966400465</v>
      </c>
      <c r="C61" s="20">
        <v>0.05</v>
      </c>
      <c r="D61" s="2">
        <f t="shared" si="0"/>
        <v>0.33258288983200235</v>
      </c>
      <c r="E61" s="2">
        <f t="shared" si="4"/>
        <v>6.319074906808044</v>
      </c>
      <c r="F61" s="26">
        <f>SUM($E$6:E61)</f>
        <v>4166.100571680528</v>
      </c>
      <c r="G61" s="50">
        <f t="shared" si="1"/>
        <v>693180.8097196363</v>
      </c>
      <c r="I61">
        <v>1954</v>
      </c>
    </row>
    <row r="62" spans="1:9" ht="15">
      <c r="A62">
        <f t="shared" si="2"/>
        <v>56</v>
      </c>
      <c r="B62" s="15">
        <f t="shared" si="3"/>
        <v>6.319074906808044</v>
      </c>
      <c r="C62" s="43">
        <v>0.15</v>
      </c>
      <c r="D62" s="2">
        <f t="shared" si="0"/>
        <v>0.9478612360212066</v>
      </c>
      <c r="E62" s="2">
        <f t="shared" si="4"/>
        <v>5.371213670786838</v>
      </c>
      <c r="F62" s="26">
        <f>SUM($E$6:E62)</f>
        <v>4171.471785351316</v>
      </c>
      <c r="G62" s="50">
        <f t="shared" si="1"/>
        <v>694074.504477464</v>
      </c>
      <c r="H62" s="10">
        <v>8.5</v>
      </c>
      <c r="I62">
        <v>1953</v>
      </c>
    </row>
    <row r="63" spans="1:9" ht="15">
      <c r="A63">
        <f t="shared" si="2"/>
        <v>57</v>
      </c>
      <c r="B63" s="15">
        <f t="shared" si="3"/>
        <v>5.371213670786838</v>
      </c>
      <c r="C63" s="1">
        <v>0.15</v>
      </c>
      <c r="D63" s="2">
        <f t="shared" si="0"/>
        <v>0.8056820506180257</v>
      </c>
      <c r="E63" s="2">
        <f t="shared" si="4"/>
        <v>4.565531620168812</v>
      </c>
      <c r="F63" s="26">
        <f>SUM($E$6:E63)</f>
        <v>4176.037316971485</v>
      </c>
      <c r="G63" s="50">
        <f t="shared" si="1"/>
        <v>694834.1450216174</v>
      </c>
      <c r="I63">
        <v>1952</v>
      </c>
    </row>
    <row r="64" spans="1:9" ht="15">
      <c r="A64">
        <f t="shared" si="2"/>
        <v>58</v>
      </c>
      <c r="B64" s="15">
        <f t="shared" si="3"/>
        <v>4.565531620168812</v>
      </c>
      <c r="C64" s="1">
        <v>0.15</v>
      </c>
      <c r="D64" s="2">
        <f t="shared" si="0"/>
        <v>0.6848297430253218</v>
      </c>
      <c r="E64" s="2">
        <f t="shared" si="4"/>
        <v>3.8807018771434905</v>
      </c>
      <c r="F64" s="26">
        <f>SUM($E$6:E64)</f>
        <v>4179.918018848628</v>
      </c>
      <c r="G64" s="50">
        <f t="shared" si="1"/>
        <v>695479.8394841478</v>
      </c>
      <c r="I64">
        <v>1951</v>
      </c>
    </row>
    <row r="65" spans="1:9" ht="15">
      <c r="A65">
        <f t="shared" si="2"/>
        <v>59</v>
      </c>
      <c r="B65" s="15">
        <f t="shared" si="3"/>
        <v>3.8807018771434905</v>
      </c>
      <c r="C65" s="1">
        <v>0.15</v>
      </c>
      <c r="D65" s="2">
        <f t="shared" si="0"/>
        <v>0.5821052815715235</v>
      </c>
      <c r="E65" s="2">
        <f t="shared" si="4"/>
        <v>3.2985965955719667</v>
      </c>
      <c r="F65" s="26">
        <f>SUM($E$6:E65)</f>
        <v>4183.2166154442</v>
      </c>
      <c r="G65" s="50">
        <f t="shared" si="1"/>
        <v>696028.6797772987</v>
      </c>
      <c r="I65">
        <v>1950</v>
      </c>
    </row>
    <row r="66" spans="1:9" ht="15">
      <c r="A66">
        <f t="shared" si="2"/>
        <v>60</v>
      </c>
      <c r="B66" s="15">
        <f t="shared" si="3"/>
        <v>3.2985965955719667</v>
      </c>
      <c r="C66" s="1">
        <v>0.15</v>
      </c>
      <c r="D66" s="2">
        <f t="shared" si="0"/>
        <v>0.494789489335795</v>
      </c>
      <c r="E66" s="2">
        <f t="shared" si="4"/>
        <v>2.803807106236172</v>
      </c>
      <c r="F66" s="26">
        <f>SUM($E$6:E66)</f>
        <v>4186.020422550437</v>
      </c>
      <c r="G66" s="50">
        <f t="shared" si="1"/>
        <v>696495.1940264769</v>
      </c>
      <c r="I66">
        <v>1949</v>
      </c>
    </row>
    <row r="67" spans="1:9" ht="15">
      <c r="A67">
        <f t="shared" si="2"/>
        <v>61</v>
      </c>
      <c r="B67" s="15">
        <f t="shared" si="3"/>
        <v>2.803807106236172</v>
      </c>
      <c r="C67" s="1">
        <v>0.15</v>
      </c>
      <c r="D67" s="2">
        <f t="shared" si="0"/>
        <v>0.42057106593542576</v>
      </c>
      <c r="E67" s="2">
        <f t="shared" si="4"/>
        <v>2.383236040300746</v>
      </c>
      <c r="F67" s="26">
        <f>SUM($E$6:E67)</f>
        <v>4188.403658590738</v>
      </c>
      <c r="G67" s="50">
        <f t="shared" si="1"/>
        <v>696891.7311382785</v>
      </c>
      <c r="I67">
        <v>1948</v>
      </c>
    </row>
    <row r="68" spans="1:9" ht="15">
      <c r="A68">
        <f t="shared" si="2"/>
        <v>62</v>
      </c>
      <c r="B68" s="15">
        <f t="shared" si="3"/>
        <v>2.383236040300746</v>
      </c>
      <c r="C68" s="1">
        <v>0.15</v>
      </c>
      <c r="D68" s="2">
        <f t="shared" si="0"/>
        <v>0.35748540604511186</v>
      </c>
      <c r="E68" s="2">
        <f t="shared" si="4"/>
        <v>2.025750634255634</v>
      </c>
      <c r="F68" s="26">
        <f>SUM($E$6:E68)</f>
        <v>4190.429409224994</v>
      </c>
      <c r="G68" s="50">
        <f t="shared" si="1"/>
        <v>697228.7876833098</v>
      </c>
      <c r="I68">
        <v>1947</v>
      </c>
    </row>
    <row r="69" spans="1:9" ht="15">
      <c r="A69">
        <f t="shared" si="2"/>
        <v>63</v>
      </c>
      <c r="B69" s="15">
        <f t="shared" si="3"/>
        <v>2.025750634255634</v>
      </c>
      <c r="C69" s="1">
        <v>0.15</v>
      </c>
      <c r="D69" s="2">
        <f t="shared" si="0"/>
        <v>0.3038625951383451</v>
      </c>
      <c r="E69" s="2">
        <f t="shared" si="4"/>
        <v>1.721888039117289</v>
      </c>
      <c r="F69" s="26">
        <f>SUM($E$6:E69)</f>
        <v>4192.151297264111</v>
      </c>
      <c r="G69" s="50">
        <f t="shared" si="1"/>
        <v>697515.2857465864</v>
      </c>
      <c r="I69">
        <v>1946</v>
      </c>
    </row>
    <row r="70" spans="1:9" ht="15">
      <c r="A70">
        <f t="shared" si="2"/>
        <v>64</v>
      </c>
      <c r="B70" s="15">
        <f t="shared" si="3"/>
        <v>1.721888039117289</v>
      </c>
      <c r="C70" s="1">
        <v>0.15</v>
      </c>
      <c r="D70" s="2">
        <f aca="true" t="shared" si="5" ref="D70:D133">B70*C70</f>
        <v>0.25828320586759335</v>
      </c>
      <c r="E70" s="2">
        <f t="shared" si="4"/>
        <v>1.4636048332496956</v>
      </c>
      <c r="F70" s="26">
        <f>SUM($E$6:E70)</f>
        <v>4193.614902097361</v>
      </c>
      <c r="G70" s="50">
        <f t="shared" si="1"/>
        <v>697758.8091003714</v>
      </c>
      <c r="I70">
        <v>1945</v>
      </c>
    </row>
    <row r="71" spans="1:9" ht="15">
      <c r="A71">
        <f t="shared" si="2"/>
        <v>65</v>
      </c>
      <c r="B71" s="15">
        <f t="shared" si="3"/>
        <v>1.4636048332496956</v>
      </c>
      <c r="C71" s="1">
        <v>0.15</v>
      </c>
      <c r="D71" s="2">
        <f t="shared" si="5"/>
        <v>0.21954072498745433</v>
      </c>
      <c r="E71" s="2">
        <f t="shared" si="4"/>
        <v>1.2440641082622412</v>
      </c>
      <c r="F71" s="26">
        <f>SUM($E$6:E71)</f>
        <v>4194.858966205623</v>
      </c>
      <c r="G71" s="50">
        <f aca="true" t="shared" si="6" ref="G71:G134">F71*166.386</f>
        <v>697965.8039510888</v>
      </c>
      <c r="I71">
        <v>1944</v>
      </c>
    </row>
    <row r="72" spans="1:9" ht="15">
      <c r="A72">
        <f aca="true" t="shared" si="7" ref="A72:A135">A71+1</f>
        <v>66</v>
      </c>
      <c r="B72" s="15">
        <f aca="true" t="shared" si="8" ref="B72:B135">E71</f>
        <v>1.2440641082622412</v>
      </c>
      <c r="C72" s="1">
        <v>0.15</v>
      </c>
      <c r="D72" s="2">
        <f t="shared" si="5"/>
        <v>0.18660961623933617</v>
      </c>
      <c r="E72" s="2">
        <f aca="true" t="shared" si="9" ref="E72:E135">B72-D72</f>
        <v>1.057454492022905</v>
      </c>
      <c r="F72" s="26">
        <f>SUM($E$6:E72)</f>
        <v>4195.916420697646</v>
      </c>
      <c r="G72" s="50">
        <f t="shared" si="6"/>
        <v>698141.7495741985</v>
      </c>
      <c r="I72">
        <v>1943</v>
      </c>
    </row>
    <row r="73" spans="1:9" ht="15">
      <c r="A73">
        <f t="shared" si="7"/>
        <v>67</v>
      </c>
      <c r="B73" s="15">
        <f t="shared" si="8"/>
        <v>1.057454492022905</v>
      </c>
      <c r="C73" s="1">
        <v>0.15</v>
      </c>
      <c r="D73" s="2">
        <f t="shared" si="5"/>
        <v>0.15861817380343574</v>
      </c>
      <c r="E73" s="2">
        <f t="shared" si="9"/>
        <v>0.8988363182194692</v>
      </c>
      <c r="F73" s="26">
        <f>SUM($E$6:E73)</f>
        <v>4196.815257015865</v>
      </c>
      <c r="G73" s="50">
        <f t="shared" si="6"/>
        <v>698291.3033538418</v>
      </c>
      <c r="I73">
        <v>1942</v>
      </c>
    </row>
    <row r="74" spans="1:9" ht="15">
      <c r="A74">
        <f t="shared" si="7"/>
        <v>68</v>
      </c>
      <c r="B74" s="15">
        <f t="shared" si="8"/>
        <v>0.8988363182194692</v>
      </c>
      <c r="C74" s="1">
        <v>0.15</v>
      </c>
      <c r="D74" s="2">
        <f t="shared" si="5"/>
        <v>0.13482544773292038</v>
      </c>
      <c r="E74" s="2">
        <f t="shared" si="9"/>
        <v>0.7640108704865488</v>
      </c>
      <c r="F74" s="26">
        <f>SUM($E$6:E74)</f>
        <v>4197.579267886352</v>
      </c>
      <c r="G74" s="50">
        <f t="shared" si="6"/>
        <v>698418.4240665385</v>
      </c>
      <c r="I74">
        <v>1941</v>
      </c>
    </row>
    <row r="75" spans="1:9" ht="15">
      <c r="A75">
        <f t="shared" si="7"/>
        <v>69</v>
      </c>
      <c r="B75" s="15">
        <f t="shared" si="8"/>
        <v>0.7640108704865488</v>
      </c>
      <c r="C75" s="1">
        <v>0.08</v>
      </c>
      <c r="D75" s="2">
        <f t="shared" si="5"/>
        <v>0.06112086963892391</v>
      </c>
      <c r="E75" s="2">
        <f t="shared" si="9"/>
        <v>0.7028900008476249</v>
      </c>
      <c r="F75" s="26">
        <f>SUM($E$6:E75)</f>
        <v>4198.282157887199</v>
      </c>
      <c r="G75" s="50">
        <f t="shared" si="6"/>
        <v>698535.3751222194</v>
      </c>
      <c r="I75">
        <v>1940</v>
      </c>
    </row>
    <row r="76" spans="1:9" ht="15">
      <c r="A76">
        <f t="shared" si="7"/>
        <v>70</v>
      </c>
      <c r="B76" s="15">
        <f t="shared" si="8"/>
        <v>0.7028900008476249</v>
      </c>
      <c r="C76" s="1">
        <v>0.08</v>
      </c>
      <c r="D76" s="2">
        <f t="shared" si="5"/>
        <v>0.05623120006780999</v>
      </c>
      <c r="E76" s="2">
        <f t="shared" si="9"/>
        <v>0.6466588007798149</v>
      </c>
      <c r="F76" s="26">
        <f>SUM($E$6:E76)</f>
        <v>4198.928816687979</v>
      </c>
      <c r="G76" s="50">
        <f t="shared" si="6"/>
        <v>698642.970093446</v>
      </c>
      <c r="I76">
        <v>1939</v>
      </c>
    </row>
    <row r="77" spans="1:9" ht="15">
      <c r="A77">
        <f t="shared" si="7"/>
        <v>71</v>
      </c>
      <c r="B77" s="15">
        <f t="shared" si="8"/>
        <v>0.6466588007798149</v>
      </c>
      <c r="C77" s="1">
        <v>0.08</v>
      </c>
      <c r="D77" s="2">
        <f t="shared" si="5"/>
        <v>0.05173270406238519</v>
      </c>
      <c r="E77" s="2">
        <f t="shared" si="9"/>
        <v>0.5949260967174297</v>
      </c>
      <c r="F77" s="26">
        <f>SUM($E$6:E77)</f>
        <v>4199.523742784696</v>
      </c>
      <c r="G77" s="50">
        <f t="shared" si="6"/>
        <v>698741.9574669744</v>
      </c>
      <c r="I77">
        <v>1938</v>
      </c>
    </row>
    <row r="78" spans="1:12" ht="15">
      <c r="A78">
        <f t="shared" si="7"/>
        <v>72</v>
      </c>
      <c r="B78" s="15">
        <f t="shared" si="8"/>
        <v>0.5949260967174297</v>
      </c>
      <c r="C78" s="1">
        <v>0.08</v>
      </c>
      <c r="D78" s="2">
        <f t="shared" si="5"/>
        <v>0.047594087737394375</v>
      </c>
      <c r="E78" s="2">
        <f t="shared" si="9"/>
        <v>0.5473320089800353</v>
      </c>
      <c r="F78" s="26">
        <f>SUM($E$6:E78)</f>
        <v>4200.071074793676</v>
      </c>
      <c r="G78" s="50">
        <f t="shared" si="6"/>
        <v>698833.0258506206</v>
      </c>
      <c r="I78">
        <v>1937</v>
      </c>
      <c r="J78" s="44" t="s">
        <v>29</v>
      </c>
      <c r="L78" t="s">
        <v>30</v>
      </c>
    </row>
    <row r="79" spans="1:9" ht="15">
      <c r="A79">
        <f t="shared" si="7"/>
        <v>73</v>
      </c>
      <c r="B79" s="15">
        <f t="shared" si="8"/>
        <v>0.5473320089800353</v>
      </c>
      <c r="C79" s="1">
        <v>0.08</v>
      </c>
      <c r="D79" s="2">
        <f t="shared" si="5"/>
        <v>0.043786560718402825</v>
      </c>
      <c r="E79" s="2">
        <f t="shared" si="9"/>
        <v>0.5035454482616325</v>
      </c>
      <c r="F79" s="26">
        <f>SUM($E$6:E79)</f>
        <v>4200.574620241938</v>
      </c>
      <c r="G79" s="50">
        <f t="shared" si="6"/>
        <v>698916.808763575</v>
      </c>
      <c r="I79">
        <v>1936</v>
      </c>
    </row>
    <row r="80" spans="1:9" ht="15">
      <c r="A80">
        <f t="shared" si="7"/>
        <v>74</v>
      </c>
      <c r="B80" s="15">
        <f t="shared" si="8"/>
        <v>0.5035454482616325</v>
      </c>
      <c r="C80" s="1">
        <v>0.08</v>
      </c>
      <c r="D80" s="2">
        <f t="shared" si="5"/>
        <v>0.0402836358609306</v>
      </c>
      <c r="E80" s="2">
        <f t="shared" si="9"/>
        <v>0.4632618124007019</v>
      </c>
      <c r="F80" s="26">
        <f>SUM($E$6:E80)</f>
        <v>4201.037882054338</v>
      </c>
      <c r="G80" s="50">
        <f t="shared" si="6"/>
        <v>698993.8890434931</v>
      </c>
      <c r="I80">
        <v>1935</v>
      </c>
    </row>
    <row r="81" spans="1:9" ht="15">
      <c r="A81">
        <f t="shared" si="7"/>
        <v>75</v>
      </c>
      <c r="B81" s="15">
        <f t="shared" si="8"/>
        <v>0.4632618124007019</v>
      </c>
      <c r="C81" s="1">
        <v>0.08</v>
      </c>
      <c r="D81" s="2">
        <f t="shared" si="5"/>
        <v>0.03706094499205615</v>
      </c>
      <c r="E81" s="2">
        <f t="shared" si="9"/>
        <v>0.42620086740864577</v>
      </c>
      <c r="F81" s="26">
        <f>SUM($E$6:E81)</f>
        <v>4201.464082921747</v>
      </c>
      <c r="G81" s="50">
        <f t="shared" si="6"/>
        <v>699064.8029010177</v>
      </c>
      <c r="I81">
        <v>1934</v>
      </c>
    </row>
    <row r="82" spans="1:9" ht="15">
      <c r="A82">
        <f t="shared" si="7"/>
        <v>76</v>
      </c>
      <c r="B82" s="15">
        <f t="shared" si="8"/>
        <v>0.42620086740864577</v>
      </c>
      <c r="C82" s="1">
        <v>0.08</v>
      </c>
      <c r="D82" s="2">
        <f t="shared" si="5"/>
        <v>0.034096069392691664</v>
      </c>
      <c r="E82" s="2">
        <f t="shared" si="9"/>
        <v>0.3921047980159541</v>
      </c>
      <c r="F82" s="26">
        <f>SUM($E$6:E82)</f>
        <v>4201.856187719763</v>
      </c>
      <c r="G82" s="50">
        <f t="shared" si="6"/>
        <v>699130.0436499404</v>
      </c>
      <c r="I82">
        <v>1933</v>
      </c>
    </row>
    <row r="83" spans="1:9" ht="15">
      <c r="A83">
        <f t="shared" si="7"/>
        <v>77</v>
      </c>
      <c r="B83" s="15">
        <f t="shared" si="8"/>
        <v>0.3921047980159541</v>
      </c>
      <c r="C83" s="1">
        <v>0.08</v>
      </c>
      <c r="D83" s="2">
        <f t="shared" si="5"/>
        <v>0.031368383841276326</v>
      </c>
      <c r="E83" s="2">
        <f t="shared" si="9"/>
        <v>0.3607364141746778</v>
      </c>
      <c r="F83" s="26">
        <f>SUM($E$6:E83)</f>
        <v>4202.216924133937</v>
      </c>
      <c r="G83" s="50">
        <f t="shared" si="6"/>
        <v>699190.0651389492</v>
      </c>
      <c r="I83">
        <v>1932</v>
      </c>
    </row>
    <row r="84" spans="1:9" ht="15">
      <c r="A84">
        <f t="shared" si="7"/>
        <v>78</v>
      </c>
      <c r="B84" s="15">
        <f t="shared" si="8"/>
        <v>0.3607364141746778</v>
      </c>
      <c r="C84" s="1">
        <v>0.08</v>
      </c>
      <c r="D84" s="2">
        <f t="shared" si="5"/>
        <v>0.028858913133974224</v>
      </c>
      <c r="E84" s="2">
        <f t="shared" si="9"/>
        <v>0.33187750104070357</v>
      </c>
      <c r="F84" s="26">
        <f>SUM($E$6:E84)</f>
        <v>4202.548801634977</v>
      </c>
      <c r="G84" s="50">
        <f t="shared" si="6"/>
        <v>699245.2849088373</v>
      </c>
      <c r="I84">
        <v>1931</v>
      </c>
    </row>
    <row r="85" spans="1:9" ht="15">
      <c r="A85">
        <f t="shared" si="7"/>
        <v>79</v>
      </c>
      <c r="B85" s="15">
        <f t="shared" si="8"/>
        <v>0.33187750104070357</v>
      </c>
      <c r="C85" s="1">
        <v>0.08</v>
      </c>
      <c r="D85" s="2">
        <f t="shared" si="5"/>
        <v>0.026550200083256287</v>
      </c>
      <c r="E85" s="2">
        <f t="shared" si="9"/>
        <v>0.3053273009574473</v>
      </c>
      <c r="F85" s="26">
        <f>SUM($E$6:E85)</f>
        <v>4202.854128935935</v>
      </c>
      <c r="G85" s="50">
        <f t="shared" si="6"/>
        <v>699296.0870971344</v>
      </c>
      <c r="I85">
        <v>1930</v>
      </c>
    </row>
    <row r="86" spans="1:9" ht="15">
      <c r="A86">
        <f t="shared" si="7"/>
        <v>80</v>
      </c>
      <c r="B86" s="15">
        <f t="shared" si="8"/>
        <v>0.3053273009574473</v>
      </c>
      <c r="C86" s="1">
        <v>0.08</v>
      </c>
      <c r="D86" s="2">
        <f t="shared" si="5"/>
        <v>0.024426184076595785</v>
      </c>
      <c r="E86" s="2">
        <f t="shared" si="9"/>
        <v>0.2809011168808515</v>
      </c>
      <c r="F86" s="26">
        <f>SUM($E$6:E86)</f>
        <v>4203.135030052816</v>
      </c>
      <c r="G86" s="50">
        <f t="shared" si="6"/>
        <v>699342.8251103677</v>
      </c>
      <c r="I86">
        <v>1929</v>
      </c>
    </row>
    <row r="87" spans="1:9" ht="15">
      <c r="A87">
        <f t="shared" si="7"/>
        <v>81</v>
      </c>
      <c r="B87" s="15">
        <f t="shared" si="8"/>
        <v>0.2809011168808515</v>
      </c>
      <c r="C87" s="1">
        <v>0.08</v>
      </c>
      <c r="D87" s="2">
        <f t="shared" si="5"/>
        <v>0.02247208935046812</v>
      </c>
      <c r="E87" s="2">
        <f t="shared" si="9"/>
        <v>0.2584290275303834</v>
      </c>
      <c r="F87" s="26">
        <f>SUM($E$6:E87)</f>
        <v>4203.3934590803465</v>
      </c>
      <c r="G87" s="50">
        <f t="shared" si="6"/>
        <v>699385.8240825426</v>
      </c>
      <c r="I87">
        <v>1928</v>
      </c>
    </row>
    <row r="88" spans="1:9" ht="15">
      <c r="A88">
        <f t="shared" si="7"/>
        <v>82</v>
      </c>
      <c r="B88" s="15">
        <f t="shared" si="8"/>
        <v>0.2584290275303834</v>
      </c>
      <c r="C88" s="1">
        <v>0.08</v>
      </c>
      <c r="D88" s="2">
        <f t="shared" si="5"/>
        <v>0.02067432220243067</v>
      </c>
      <c r="E88" s="2">
        <f t="shared" si="9"/>
        <v>0.2377547053279527</v>
      </c>
      <c r="F88" s="26">
        <f>SUM($E$6:E88)</f>
        <v>4203.631213785675</v>
      </c>
      <c r="G88" s="50">
        <f t="shared" si="6"/>
        <v>699425.3831369433</v>
      </c>
      <c r="I88">
        <v>1927</v>
      </c>
    </row>
    <row r="89" spans="1:9" ht="15">
      <c r="A89">
        <f t="shared" si="7"/>
        <v>83</v>
      </c>
      <c r="B89" s="15">
        <f t="shared" si="8"/>
        <v>0.2377547053279527</v>
      </c>
      <c r="C89" s="1">
        <v>0.08</v>
      </c>
      <c r="D89" s="2">
        <f t="shared" si="5"/>
        <v>0.019020376426236215</v>
      </c>
      <c r="E89" s="2">
        <f t="shared" si="9"/>
        <v>0.21873432890171648</v>
      </c>
      <c r="F89" s="26">
        <f>SUM($E$6:E89)</f>
        <v>4203.849948114576</v>
      </c>
      <c r="G89" s="50">
        <f t="shared" si="6"/>
        <v>699461.7774669919</v>
      </c>
      <c r="I89">
        <v>1926</v>
      </c>
    </row>
    <row r="90" spans="1:9" ht="15">
      <c r="A90">
        <f t="shared" si="7"/>
        <v>84</v>
      </c>
      <c r="B90" s="15">
        <f t="shared" si="8"/>
        <v>0.21873432890171648</v>
      </c>
      <c r="C90" s="1">
        <v>0.08</v>
      </c>
      <c r="D90" s="2">
        <f t="shared" si="5"/>
        <v>0.01749874631213732</v>
      </c>
      <c r="E90" s="2">
        <f t="shared" si="9"/>
        <v>0.20123558258957916</v>
      </c>
      <c r="F90" s="26">
        <f>SUM($E$6:E90)</f>
        <v>4204.051183697166</v>
      </c>
      <c r="G90" s="50">
        <f t="shared" si="6"/>
        <v>699495.2602506367</v>
      </c>
      <c r="I90">
        <v>1925</v>
      </c>
    </row>
    <row r="91" spans="1:9" ht="15">
      <c r="A91">
        <f t="shared" si="7"/>
        <v>85</v>
      </c>
      <c r="B91" s="15">
        <f t="shared" si="8"/>
        <v>0.20123558258957916</v>
      </c>
      <c r="C91" s="1">
        <v>0.08</v>
      </c>
      <c r="D91" s="2">
        <f t="shared" si="5"/>
        <v>0.016098846607166335</v>
      </c>
      <c r="E91" s="2">
        <f t="shared" si="9"/>
        <v>0.18513673598241281</v>
      </c>
      <c r="F91" s="26">
        <f>SUM($E$6:E91)</f>
        <v>4204.236320433149</v>
      </c>
      <c r="G91" s="50">
        <f t="shared" si="6"/>
        <v>699526.0644115899</v>
      </c>
      <c r="I91">
        <v>1924</v>
      </c>
    </row>
    <row r="92" spans="1:9" ht="15">
      <c r="A92">
        <f t="shared" si="7"/>
        <v>86</v>
      </c>
      <c r="B92" s="15">
        <f t="shared" si="8"/>
        <v>0.18513673598241281</v>
      </c>
      <c r="C92" s="1">
        <v>0.08</v>
      </c>
      <c r="D92" s="2">
        <f t="shared" si="5"/>
        <v>0.014810938878593026</v>
      </c>
      <c r="E92" s="2">
        <f t="shared" si="9"/>
        <v>0.1703257971038198</v>
      </c>
      <c r="F92" s="26">
        <f>SUM($E$6:E92)</f>
        <v>4204.406646230253</v>
      </c>
      <c r="G92" s="50">
        <f t="shared" si="6"/>
        <v>699554.4042396668</v>
      </c>
      <c r="I92">
        <v>1923</v>
      </c>
    </row>
    <row r="93" spans="1:9" ht="15">
      <c r="A93">
        <f t="shared" si="7"/>
        <v>87</v>
      </c>
      <c r="B93" s="15">
        <f t="shared" si="8"/>
        <v>0.1703257971038198</v>
      </c>
      <c r="C93" s="1">
        <v>0.08</v>
      </c>
      <c r="D93" s="2">
        <f t="shared" si="5"/>
        <v>0.013626063768305583</v>
      </c>
      <c r="E93" s="2">
        <f t="shared" si="9"/>
        <v>0.1566997333355142</v>
      </c>
      <c r="F93" s="26">
        <f>SUM($E$6:E93)</f>
        <v>4204.563345963588</v>
      </c>
      <c r="G93" s="50">
        <f t="shared" si="6"/>
        <v>699580.4768814975</v>
      </c>
      <c r="I93">
        <v>1922</v>
      </c>
    </row>
    <row r="94" spans="1:9" ht="15">
      <c r="A94">
        <f t="shared" si="7"/>
        <v>88</v>
      </c>
      <c r="B94" s="15">
        <f t="shared" si="8"/>
        <v>0.1566997333355142</v>
      </c>
      <c r="C94" s="1">
        <v>0.08</v>
      </c>
      <c r="D94" s="2">
        <f t="shared" si="5"/>
        <v>0.012535978666841138</v>
      </c>
      <c r="E94" s="2">
        <f t="shared" si="9"/>
        <v>0.14416375466867307</v>
      </c>
      <c r="F94" s="26">
        <f>SUM($E$6:E94)</f>
        <v>4204.707509718257</v>
      </c>
      <c r="G94" s="50">
        <f t="shared" si="6"/>
        <v>699604.4637119819</v>
      </c>
      <c r="I94">
        <v>1921</v>
      </c>
    </row>
    <row r="95" spans="1:9" ht="15">
      <c r="A95">
        <f t="shared" si="7"/>
        <v>89</v>
      </c>
      <c r="B95" s="15">
        <f t="shared" si="8"/>
        <v>0.14416375466867307</v>
      </c>
      <c r="C95" s="1">
        <v>0.08</v>
      </c>
      <c r="D95" s="2">
        <f t="shared" si="5"/>
        <v>0.011533100373493846</v>
      </c>
      <c r="E95" s="2">
        <f t="shared" si="9"/>
        <v>0.13263065429517923</v>
      </c>
      <c r="F95" s="26">
        <f>SUM($E$6:E95)</f>
        <v>4204.840140372552</v>
      </c>
      <c r="G95" s="50">
        <f t="shared" si="6"/>
        <v>699626.5315960274</v>
      </c>
      <c r="I95">
        <v>1920</v>
      </c>
    </row>
    <row r="96" spans="1:9" ht="15">
      <c r="A96">
        <f t="shared" si="7"/>
        <v>90</v>
      </c>
      <c r="B96" s="15">
        <f t="shared" si="8"/>
        <v>0.13263065429517923</v>
      </c>
      <c r="C96" s="1">
        <v>0.08</v>
      </c>
      <c r="D96" s="2">
        <f t="shared" si="5"/>
        <v>0.010610452343614338</v>
      </c>
      <c r="E96" s="2">
        <f t="shared" si="9"/>
        <v>0.12202020195156489</v>
      </c>
      <c r="F96" s="26">
        <f>SUM($E$6:E96)</f>
        <v>4204.962160574503</v>
      </c>
      <c r="G96" s="50">
        <f t="shared" si="6"/>
        <v>699646.8340493493</v>
      </c>
      <c r="I96">
        <v>1919</v>
      </c>
    </row>
    <row r="97" spans="1:9" ht="15">
      <c r="A97">
        <f t="shared" si="7"/>
        <v>91</v>
      </c>
      <c r="B97" s="15">
        <f t="shared" si="8"/>
        <v>0.12202020195156489</v>
      </c>
      <c r="C97" s="1">
        <v>0.08</v>
      </c>
      <c r="D97" s="2">
        <f t="shared" si="5"/>
        <v>0.009761616156125192</v>
      </c>
      <c r="E97" s="2">
        <f t="shared" si="9"/>
        <v>0.1122585857954397</v>
      </c>
      <c r="F97" s="26">
        <f>SUM($E$6:E97)</f>
        <v>4205.074419160299</v>
      </c>
      <c r="G97" s="50">
        <f t="shared" si="6"/>
        <v>699665.5123064055</v>
      </c>
      <c r="I97">
        <v>1918</v>
      </c>
    </row>
    <row r="98" spans="1:9" ht="15">
      <c r="A98">
        <f t="shared" si="7"/>
        <v>92</v>
      </c>
      <c r="B98" s="15">
        <f t="shared" si="8"/>
        <v>0.1122585857954397</v>
      </c>
      <c r="C98" s="1">
        <v>0.08</v>
      </c>
      <c r="D98" s="2">
        <f t="shared" si="5"/>
        <v>0.008980686863635175</v>
      </c>
      <c r="E98" s="2">
        <f t="shared" si="9"/>
        <v>0.10327789893180452</v>
      </c>
      <c r="F98" s="26">
        <f>SUM($E$6:E98)</f>
        <v>4205.177697059231</v>
      </c>
      <c r="G98" s="50">
        <f t="shared" si="6"/>
        <v>699682.6963028972</v>
      </c>
      <c r="I98">
        <v>1917</v>
      </c>
    </row>
    <row r="99" spans="1:9" ht="15">
      <c r="A99">
        <f t="shared" si="7"/>
        <v>93</v>
      </c>
      <c r="B99" s="15">
        <f t="shared" si="8"/>
        <v>0.10327789893180452</v>
      </c>
      <c r="C99" s="1">
        <v>0.08</v>
      </c>
      <c r="D99" s="2">
        <f t="shared" si="5"/>
        <v>0.008262231914544362</v>
      </c>
      <c r="E99" s="2">
        <f t="shared" si="9"/>
        <v>0.09501566701726015</v>
      </c>
      <c r="F99" s="26">
        <f>SUM($E$6:E99)</f>
        <v>4205.272712726248</v>
      </c>
      <c r="G99" s="50">
        <f t="shared" si="6"/>
        <v>699698.5055796695</v>
      </c>
      <c r="I99">
        <v>1916</v>
      </c>
    </row>
    <row r="100" spans="1:9" ht="15">
      <c r="A100">
        <f t="shared" si="7"/>
        <v>94</v>
      </c>
      <c r="B100" s="15">
        <f t="shared" si="8"/>
        <v>0.09501566701726015</v>
      </c>
      <c r="C100" s="1">
        <v>0.08</v>
      </c>
      <c r="D100" s="2">
        <f t="shared" si="5"/>
        <v>0.007601253361380812</v>
      </c>
      <c r="E100" s="2">
        <f t="shared" si="9"/>
        <v>0.08741441365587933</v>
      </c>
      <c r="F100" s="26">
        <f>SUM($E$6:E100)</f>
        <v>4205.360127139904</v>
      </c>
      <c r="G100" s="50">
        <f t="shared" si="6"/>
        <v>699713.0501143</v>
      </c>
      <c r="I100">
        <v>1915</v>
      </c>
    </row>
    <row r="101" spans="1:9" ht="15">
      <c r="A101">
        <f t="shared" si="7"/>
        <v>95</v>
      </c>
      <c r="B101" s="15">
        <f t="shared" si="8"/>
        <v>0.08741441365587933</v>
      </c>
      <c r="C101" s="1">
        <v>0.06</v>
      </c>
      <c r="D101" s="2">
        <f t="shared" si="5"/>
        <v>0.005244864819352759</v>
      </c>
      <c r="E101" s="2">
        <f t="shared" si="9"/>
        <v>0.08216954883652658</v>
      </c>
      <c r="F101" s="26">
        <f>SUM($E$6:E101)</f>
        <v>4205.4422966887405</v>
      </c>
      <c r="G101" s="50">
        <f t="shared" si="6"/>
        <v>699726.7219768527</v>
      </c>
      <c r="I101">
        <v>1914</v>
      </c>
    </row>
    <row r="102" spans="1:9" ht="15">
      <c r="A102">
        <f t="shared" si="7"/>
        <v>96</v>
      </c>
      <c r="B102" s="15">
        <f t="shared" si="8"/>
        <v>0.08216954883652658</v>
      </c>
      <c r="C102" s="1">
        <v>0.06</v>
      </c>
      <c r="D102" s="2">
        <f t="shared" si="5"/>
        <v>0.004930172930191595</v>
      </c>
      <c r="E102" s="2">
        <f t="shared" si="9"/>
        <v>0.07723937590633498</v>
      </c>
      <c r="F102" s="26">
        <f>SUM($E$6:E102)</f>
        <v>4205.519536064647</v>
      </c>
      <c r="G102" s="50">
        <f t="shared" si="6"/>
        <v>699739.5735276523</v>
      </c>
      <c r="I102">
        <v>1913</v>
      </c>
    </row>
    <row r="103" spans="1:9" ht="15">
      <c r="A103">
        <f t="shared" si="7"/>
        <v>97</v>
      </c>
      <c r="B103" s="15">
        <f t="shared" si="8"/>
        <v>0.07723937590633498</v>
      </c>
      <c r="C103" s="1">
        <v>0.06</v>
      </c>
      <c r="D103" s="2">
        <f t="shared" si="5"/>
        <v>0.004634362554380099</v>
      </c>
      <c r="E103" s="2">
        <f t="shared" si="9"/>
        <v>0.07260501335195488</v>
      </c>
      <c r="F103" s="26">
        <f>SUM($E$6:E103)</f>
        <v>4205.592141077998</v>
      </c>
      <c r="G103" s="50">
        <f t="shared" si="6"/>
        <v>699751.6539854038</v>
      </c>
      <c r="I103">
        <v>1912</v>
      </c>
    </row>
    <row r="104" spans="1:9" ht="15">
      <c r="A104">
        <f t="shared" si="7"/>
        <v>98</v>
      </c>
      <c r="B104" s="15">
        <f t="shared" si="8"/>
        <v>0.07260501335195488</v>
      </c>
      <c r="C104" s="1">
        <v>0.06</v>
      </c>
      <c r="D104" s="2">
        <f t="shared" si="5"/>
        <v>0.004356300801117293</v>
      </c>
      <c r="E104" s="2">
        <f t="shared" si="9"/>
        <v>0.06824871255083759</v>
      </c>
      <c r="F104" s="26">
        <f>SUM($E$6:E104)</f>
        <v>4205.660389790549</v>
      </c>
      <c r="G104" s="50">
        <f t="shared" si="6"/>
        <v>699763.0096156902</v>
      </c>
      <c r="I104">
        <v>1911</v>
      </c>
    </row>
    <row r="105" spans="1:9" ht="15">
      <c r="A105">
        <f t="shared" si="7"/>
        <v>99</v>
      </c>
      <c r="B105" s="15">
        <f t="shared" si="8"/>
        <v>0.06824871255083759</v>
      </c>
      <c r="C105" s="1">
        <v>0.06</v>
      </c>
      <c r="D105" s="2">
        <f t="shared" si="5"/>
        <v>0.004094922753050255</v>
      </c>
      <c r="E105" s="2">
        <f t="shared" si="9"/>
        <v>0.06415378979778733</v>
      </c>
      <c r="F105" s="26">
        <f>SUM($E$6:E105)</f>
        <v>4205.724543580347</v>
      </c>
      <c r="G105" s="50">
        <f t="shared" si="6"/>
        <v>699773.6839081596</v>
      </c>
      <c r="I105">
        <v>1910</v>
      </c>
    </row>
    <row r="106" spans="1:9" ht="15">
      <c r="A106">
        <f t="shared" si="7"/>
        <v>100</v>
      </c>
      <c r="B106" s="15">
        <f t="shared" si="8"/>
        <v>0.06415378979778733</v>
      </c>
      <c r="C106" s="1">
        <v>0.05</v>
      </c>
      <c r="D106" s="2">
        <f t="shared" si="5"/>
        <v>0.0032076894898893666</v>
      </c>
      <c r="E106" s="2">
        <f t="shared" si="9"/>
        <v>0.06094610030789796</v>
      </c>
      <c r="F106" s="26">
        <f>SUM($E$6:E106)</f>
        <v>4205.785489680655</v>
      </c>
      <c r="G106" s="50">
        <f t="shared" si="6"/>
        <v>699783.8244860054</v>
      </c>
      <c r="I106">
        <v>1909</v>
      </c>
    </row>
    <row r="107" spans="1:9" ht="15">
      <c r="A107">
        <f t="shared" si="7"/>
        <v>101</v>
      </c>
      <c r="B107" s="15">
        <f t="shared" si="8"/>
        <v>0.06094610030789796</v>
      </c>
      <c r="C107" s="1">
        <v>0.05</v>
      </c>
      <c r="D107" s="2">
        <f t="shared" si="5"/>
        <v>0.003047305015394898</v>
      </c>
      <c r="E107" s="2">
        <f t="shared" si="9"/>
        <v>0.05789879529250306</v>
      </c>
      <c r="F107" s="26">
        <f>SUM($E$6:E107)</f>
        <v>4205.843388475947</v>
      </c>
      <c r="G107" s="50">
        <f t="shared" si="6"/>
        <v>699793.4580349589</v>
      </c>
      <c r="I107">
        <v>1908</v>
      </c>
    </row>
    <row r="108" spans="1:9" ht="15">
      <c r="A108">
        <f t="shared" si="7"/>
        <v>102</v>
      </c>
      <c r="B108" s="15">
        <f t="shared" si="8"/>
        <v>0.05789879529250306</v>
      </c>
      <c r="C108" s="1">
        <v>0.05</v>
      </c>
      <c r="D108" s="2">
        <f t="shared" si="5"/>
        <v>0.002894939764625153</v>
      </c>
      <c r="E108" s="2">
        <f t="shared" si="9"/>
        <v>0.055003855527877905</v>
      </c>
      <c r="F108" s="26">
        <f>SUM($E$6:E108)</f>
        <v>4205.8983923314745</v>
      </c>
      <c r="G108" s="50">
        <f t="shared" si="6"/>
        <v>699802.6099064647</v>
      </c>
      <c r="I108">
        <v>1907</v>
      </c>
    </row>
    <row r="109" spans="1:9" ht="15">
      <c r="A109">
        <f t="shared" si="7"/>
        <v>103</v>
      </c>
      <c r="B109" s="15">
        <f t="shared" si="8"/>
        <v>0.055003855527877905</v>
      </c>
      <c r="C109" s="1">
        <v>0.05</v>
      </c>
      <c r="D109" s="2">
        <f t="shared" si="5"/>
        <v>0.0027501927763938956</v>
      </c>
      <c r="E109" s="2">
        <f t="shared" si="9"/>
        <v>0.052253662751484006</v>
      </c>
      <c r="F109" s="26">
        <f>SUM($E$6:E109)</f>
        <v>4205.950645994226</v>
      </c>
      <c r="G109" s="50">
        <f t="shared" si="6"/>
        <v>699811.3041843952</v>
      </c>
      <c r="I109">
        <v>1906</v>
      </c>
    </row>
    <row r="110" spans="1:9" ht="15">
      <c r="A110">
        <f t="shared" si="7"/>
        <v>104</v>
      </c>
      <c r="B110" s="15">
        <f t="shared" si="8"/>
        <v>0.052253662751484006</v>
      </c>
      <c r="C110" s="1">
        <v>0.05</v>
      </c>
      <c r="D110" s="2">
        <f t="shared" si="5"/>
        <v>0.0026126831375742005</v>
      </c>
      <c r="E110" s="2">
        <f t="shared" si="9"/>
        <v>0.04964097961390981</v>
      </c>
      <c r="F110" s="26">
        <f>SUM($E$6:E110)</f>
        <v>4206.00028697384</v>
      </c>
      <c r="G110" s="50">
        <f t="shared" si="6"/>
        <v>699819.5637484293</v>
      </c>
      <c r="I110">
        <v>1905</v>
      </c>
    </row>
    <row r="111" spans="1:9" ht="15">
      <c r="A111">
        <f t="shared" si="7"/>
        <v>105</v>
      </c>
      <c r="B111" s="15">
        <f t="shared" si="8"/>
        <v>0.04964097961390981</v>
      </c>
      <c r="C111" s="1">
        <v>0.05</v>
      </c>
      <c r="D111" s="2">
        <f t="shared" si="5"/>
        <v>0.0024820489806954907</v>
      </c>
      <c r="E111" s="2">
        <f t="shared" si="9"/>
        <v>0.047158930633214316</v>
      </c>
      <c r="F111" s="26">
        <f>SUM($E$6:E111)</f>
        <v>4206.0474459044735</v>
      </c>
      <c r="G111" s="50">
        <f t="shared" si="6"/>
        <v>699827.4103342617</v>
      </c>
      <c r="I111">
        <v>1904</v>
      </c>
    </row>
    <row r="112" spans="1:9" ht="15">
      <c r="A112">
        <f t="shared" si="7"/>
        <v>106</v>
      </c>
      <c r="B112" s="15">
        <f t="shared" si="8"/>
        <v>0.047158930633214316</v>
      </c>
      <c r="C112" s="1">
        <v>0.05</v>
      </c>
      <c r="D112" s="2">
        <f t="shared" si="5"/>
        <v>0.002357946531660716</v>
      </c>
      <c r="E112" s="2">
        <f t="shared" si="9"/>
        <v>0.0448009841015536</v>
      </c>
      <c r="F112" s="26">
        <f>SUM($E$6:E112)</f>
        <v>4206.092246888575</v>
      </c>
      <c r="G112" s="50">
        <f t="shared" si="6"/>
        <v>699834.8645908023</v>
      </c>
      <c r="I112">
        <v>1903</v>
      </c>
    </row>
    <row r="113" spans="1:9" ht="15">
      <c r="A113">
        <f t="shared" si="7"/>
        <v>107</v>
      </c>
      <c r="B113" s="15">
        <f t="shared" si="8"/>
        <v>0.0448009841015536</v>
      </c>
      <c r="C113" s="1">
        <v>0.05</v>
      </c>
      <c r="D113" s="2">
        <f t="shared" si="5"/>
        <v>0.00224004920507768</v>
      </c>
      <c r="E113" s="2">
        <f t="shared" si="9"/>
        <v>0.04256093489647592</v>
      </c>
      <c r="F113" s="26">
        <f>SUM($E$6:E113)</f>
        <v>4206.134807823471</v>
      </c>
      <c r="G113" s="50">
        <f t="shared" si="6"/>
        <v>699841.9461345162</v>
      </c>
      <c r="I113">
        <v>1902</v>
      </c>
    </row>
    <row r="114" spans="1:9" ht="15">
      <c r="A114">
        <f t="shared" si="7"/>
        <v>108</v>
      </c>
      <c r="B114" s="15">
        <f t="shared" si="8"/>
        <v>0.04256093489647592</v>
      </c>
      <c r="C114" s="1">
        <v>0.06</v>
      </c>
      <c r="D114" s="2">
        <f t="shared" si="5"/>
        <v>0.002553656093788555</v>
      </c>
      <c r="E114" s="2">
        <f t="shared" si="9"/>
        <v>0.04000727880268737</v>
      </c>
      <c r="F114" s="26">
        <f>SUM($E$6:E114)</f>
        <v>4206.174815102274</v>
      </c>
      <c r="G114" s="50">
        <f t="shared" si="6"/>
        <v>699848.6027856069</v>
      </c>
      <c r="I114">
        <v>1901</v>
      </c>
    </row>
    <row r="115" spans="1:11" ht="15">
      <c r="A115">
        <f t="shared" si="7"/>
        <v>109</v>
      </c>
      <c r="B115" s="15">
        <f t="shared" si="8"/>
        <v>0.04000727880268737</v>
      </c>
      <c r="C115" s="1">
        <v>0.08</v>
      </c>
      <c r="D115" s="2">
        <f t="shared" si="5"/>
        <v>0.0032005823042149896</v>
      </c>
      <c r="E115" s="2">
        <f t="shared" si="9"/>
        <v>0.03680669649847238</v>
      </c>
      <c r="F115" s="26">
        <f>SUM($E$6:E115)</f>
        <v>4206.211621798772</v>
      </c>
      <c r="G115" s="50">
        <f t="shared" si="6"/>
        <v>699854.7269046105</v>
      </c>
      <c r="I115">
        <v>1900</v>
      </c>
      <c r="K115" t="s">
        <v>28</v>
      </c>
    </row>
    <row r="116" spans="1:9" ht="15">
      <c r="A116">
        <f t="shared" si="7"/>
        <v>110</v>
      </c>
      <c r="B116" s="15">
        <f t="shared" si="8"/>
        <v>0.03680669649847238</v>
      </c>
      <c r="C116" s="1">
        <v>0.08</v>
      </c>
      <c r="D116" s="2">
        <f t="shared" si="5"/>
        <v>0.0029445357198777905</v>
      </c>
      <c r="E116" s="2">
        <f t="shared" si="9"/>
        <v>0.033862160778594594</v>
      </c>
      <c r="F116" s="26">
        <f>SUM($E$6:E116)</f>
        <v>4206.245483959551</v>
      </c>
      <c r="G116" s="50">
        <f t="shared" si="6"/>
        <v>699860.3610940939</v>
      </c>
      <c r="I116">
        <v>1899</v>
      </c>
    </row>
    <row r="117" spans="1:9" ht="15">
      <c r="A117">
        <f t="shared" si="7"/>
        <v>111</v>
      </c>
      <c r="B117" s="15">
        <f t="shared" si="8"/>
        <v>0.033862160778594594</v>
      </c>
      <c r="C117" s="1">
        <v>0.08</v>
      </c>
      <c r="D117" s="2">
        <f t="shared" si="5"/>
        <v>0.0027089728622875678</v>
      </c>
      <c r="E117" s="2">
        <f t="shared" si="9"/>
        <v>0.031153187916307026</v>
      </c>
      <c r="F117" s="26">
        <f>SUM($E$6:E117)</f>
        <v>4206.276637147467</v>
      </c>
      <c r="G117" s="50">
        <f t="shared" si="6"/>
        <v>699865.5445484185</v>
      </c>
      <c r="I117">
        <v>1898</v>
      </c>
    </row>
    <row r="118" spans="1:9" ht="15">
      <c r="A118">
        <f t="shared" si="7"/>
        <v>112</v>
      </c>
      <c r="B118" s="15">
        <f t="shared" si="8"/>
        <v>0.031153187916307026</v>
      </c>
      <c r="C118" s="1">
        <v>0.08</v>
      </c>
      <c r="D118" s="2">
        <f t="shared" si="5"/>
        <v>0.0024922550333045623</v>
      </c>
      <c r="E118" s="2">
        <f t="shared" si="9"/>
        <v>0.028660932883002463</v>
      </c>
      <c r="F118" s="26">
        <f>SUM($E$6:E118)</f>
        <v>4206.30529808035</v>
      </c>
      <c r="G118" s="50">
        <f t="shared" si="6"/>
        <v>699870.3133263972</v>
      </c>
      <c r="I118">
        <v>1897</v>
      </c>
    </row>
    <row r="119" spans="1:9" ht="15">
      <c r="A119">
        <f t="shared" si="7"/>
        <v>113</v>
      </c>
      <c r="B119" s="15">
        <f t="shared" si="8"/>
        <v>0.028660932883002463</v>
      </c>
      <c r="C119" s="1">
        <v>0.08</v>
      </c>
      <c r="D119" s="2">
        <f t="shared" si="5"/>
        <v>0.002292874630640197</v>
      </c>
      <c r="E119" s="2">
        <f t="shared" si="9"/>
        <v>0.026368058252362266</v>
      </c>
      <c r="F119" s="26">
        <f>SUM($E$6:E119)</f>
        <v>4206.3316661386025</v>
      </c>
      <c r="G119" s="50">
        <f t="shared" si="6"/>
        <v>699874.7006021375</v>
      </c>
      <c r="I119">
        <v>1896</v>
      </c>
    </row>
    <row r="120" spans="1:9" ht="15">
      <c r="A120">
        <f t="shared" si="7"/>
        <v>114</v>
      </c>
      <c r="B120" s="15">
        <f t="shared" si="8"/>
        <v>0.026368058252362266</v>
      </c>
      <c r="C120" s="1">
        <v>0.08</v>
      </c>
      <c r="D120" s="2">
        <f t="shared" si="5"/>
        <v>0.0021094446601889814</v>
      </c>
      <c r="E120" s="2">
        <f t="shared" si="9"/>
        <v>0.024258613592173284</v>
      </c>
      <c r="F120" s="26">
        <f>SUM($E$6:E120)</f>
        <v>4206.355924752194</v>
      </c>
      <c r="G120" s="50">
        <f t="shared" si="6"/>
        <v>699878.7368958186</v>
      </c>
      <c r="I120">
        <v>1895</v>
      </c>
    </row>
    <row r="121" spans="1:9" ht="15">
      <c r="A121">
        <f t="shared" si="7"/>
        <v>115</v>
      </c>
      <c r="B121" s="15">
        <f t="shared" si="8"/>
        <v>0.024258613592173284</v>
      </c>
      <c r="C121" s="1">
        <v>0.08</v>
      </c>
      <c r="D121" s="2">
        <f t="shared" si="5"/>
        <v>0.0019406890873738627</v>
      </c>
      <c r="E121" s="2">
        <f t="shared" si="9"/>
        <v>0.02231792450479942</v>
      </c>
      <c r="F121" s="26">
        <f>SUM($E$6:E121)</f>
        <v>4206.378242676699</v>
      </c>
      <c r="G121" s="50">
        <f t="shared" si="6"/>
        <v>699882.4502860053</v>
      </c>
      <c r="I121">
        <v>1894</v>
      </c>
    </row>
    <row r="122" spans="1:9" ht="15">
      <c r="A122">
        <f t="shared" si="7"/>
        <v>116</v>
      </c>
      <c r="B122" s="15">
        <f t="shared" si="8"/>
        <v>0.02231792450479942</v>
      </c>
      <c r="C122" s="1">
        <v>0.08</v>
      </c>
      <c r="D122" s="2">
        <f t="shared" si="5"/>
        <v>0.0017854339603839537</v>
      </c>
      <c r="E122" s="2">
        <f t="shared" si="9"/>
        <v>0.020532490544415468</v>
      </c>
      <c r="F122" s="26">
        <f>SUM($E$6:E122)</f>
        <v>4206.398775167244</v>
      </c>
      <c r="G122" s="50">
        <f t="shared" si="6"/>
        <v>699885.866604977</v>
      </c>
      <c r="I122">
        <v>1893</v>
      </c>
    </row>
    <row r="123" spans="1:9" ht="15">
      <c r="A123">
        <f t="shared" si="7"/>
        <v>117</v>
      </c>
      <c r="B123" s="15">
        <f t="shared" si="8"/>
        <v>0.020532490544415468</v>
      </c>
      <c r="C123" s="1">
        <v>0.08</v>
      </c>
      <c r="D123" s="2">
        <f t="shared" si="5"/>
        <v>0.0016425992435532375</v>
      </c>
      <c r="E123" s="2">
        <f t="shared" si="9"/>
        <v>0.01888989130086223</v>
      </c>
      <c r="F123" s="26">
        <f>SUM($E$6:E123)</f>
        <v>4206.417665058545</v>
      </c>
      <c r="G123" s="50">
        <f t="shared" si="6"/>
        <v>699889.0096184311</v>
      </c>
      <c r="I123">
        <v>1892</v>
      </c>
    </row>
    <row r="124" spans="1:9" ht="15">
      <c r="A124">
        <f t="shared" si="7"/>
        <v>118</v>
      </c>
      <c r="B124" s="15">
        <f t="shared" si="8"/>
        <v>0.01888989130086223</v>
      </c>
      <c r="C124" s="1">
        <v>0.08</v>
      </c>
      <c r="D124" s="2">
        <f t="shared" si="5"/>
        <v>0.0015111913040689784</v>
      </c>
      <c r="E124" s="2">
        <f t="shared" si="9"/>
        <v>0.017378699996793253</v>
      </c>
      <c r="F124" s="26">
        <f>SUM($E$6:E124)</f>
        <v>4206.435043758542</v>
      </c>
      <c r="G124" s="50">
        <f t="shared" si="6"/>
        <v>699891.9011908087</v>
      </c>
      <c r="I124">
        <v>1891</v>
      </c>
    </row>
    <row r="125" spans="1:9" ht="15">
      <c r="A125">
        <f t="shared" si="7"/>
        <v>119</v>
      </c>
      <c r="B125" s="15">
        <f t="shared" si="8"/>
        <v>0.017378699996793253</v>
      </c>
      <c r="C125" s="1">
        <v>0.08</v>
      </c>
      <c r="D125" s="2">
        <f t="shared" si="5"/>
        <v>0.0013902959997434603</v>
      </c>
      <c r="E125" s="2">
        <f t="shared" si="9"/>
        <v>0.01598840399704979</v>
      </c>
      <c r="F125" s="26">
        <f>SUM($E$6:E125)</f>
        <v>4206.4510321625385</v>
      </c>
      <c r="G125" s="50">
        <f t="shared" si="6"/>
        <v>699894.5614373961</v>
      </c>
      <c r="I125">
        <v>1890</v>
      </c>
    </row>
    <row r="126" spans="1:9" ht="15">
      <c r="A126">
        <f t="shared" si="7"/>
        <v>120</v>
      </c>
      <c r="B126" s="15">
        <f t="shared" si="8"/>
        <v>0.01598840399704979</v>
      </c>
      <c r="C126" s="1">
        <v>0.08</v>
      </c>
      <c r="D126" s="2">
        <f t="shared" si="5"/>
        <v>0.0012790723197639833</v>
      </c>
      <c r="E126" s="2">
        <f t="shared" si="9"/>
        <v>0.014709331677285808</v>
      </c>
      <c r="F126" s="26">
        <f>SUM($E$6:E126)</f>
        <v>4206.465741494216</v>
      </c>
      <c r="G126" s="50">
        <f t="shared" si="6"/>
        <v>699897.0088642566</v>
      </c>
      <c r="I126">
        <v>1889</v>
      </c>
    </row>
    <row r="127" spans="1:9" ht="15">
      <c r="A127">
        <f t="shared" si="7"/>
        <v>121</v>
      </c>
      <c r="B127" s="15">
        <f t="shared" si="8"/>
        <v>0.014709331677285808</v>
      </c>
      <c r="C127" s="1">
        <v>0.08</v>
      </c>
      <c r="D127" s="2">
        <f t="shared" si="5"/>
        <v>0.0011767465341828646</v>
      </c>
      <c r="E127" s="2">
        <f t="shared" si="9"/>
        <v>0.013532585143102944</v>
      </c>
      <c r="F127" s="26">
        <f>SUM($E$6:E127)</f>
        <v>4206.479274079359</v>
      </c>
      <c r="G127" s="50">
        <f t="shared" si="6"/>
        <v>699899.2604969683</v>
      </c>
      <c r="I127">
        <v>1888</v>
      </c>
    </row>
    <row r="128" spans="1:9" ht="15">
      <c r="A128">
        <f t="shared" si="7"/>
        <v>122</v>
      </c>
      <c r="B128" s="15">
        <f t="shared" si="8"/>
        <v>0.013532585143102944</v>
      </c>
      <c r="C128" s="1">
        <v>0.08</v>
      </c>
      <c r="D128" s="2">
        <f t="shared" si="5"/>
        <v>0.0010826068114482355</v>
      </c>
      <c r="E128" s="2">
        <f t="shared" si="9"/>
        <v>0.01244997833165471</v>
      </c>
      <c r="F128" s="26">
        <f>SUM($E$6:E128)</f>
        <v>4206.491724057691</v>
      </c>
      <c r="G128" s="50">
        <f t="shared" si="6"/>
        <v>699901.3319990629</v>
      </c>
      <c r="I128">
        <v>1887</v>
      </c>
    </row>
    <row r="129" spans="1:9" ht="15">
      <c r="A129">
        <f t="shared" si="7"/>
        <v>123</v>
      </c>
      <c r="B129" s="15">
        <f t="shared" si="8"/>
        <v>0.01244997833165471</v>
      </c>
      <c r="C129" s="1">
        <v>0.08</v>
      </c>
      <c r="D129" s="2">
        <f t="shared" si="5"/>
        <v>0.0009959982665323768</v>
      </c>
      <c r="E129" s="2">
        <f t="shared" si="9"/>
        <v>0.011453980065122332</v>
      </c>
      <c r="F129" s="26">
        <f>SUM($E$6:E129)</f>
        <v>4206.503178037756</v>
      </c>
      <c r="G129" s="50">
        <f t="shared" si="6"/>
        <v>699903.23778099</v>
      </c>
      <c r="I129">
        <v>1886</v>
      </c>
    </row>
    <row r="130" spans="1:9" ht="15">
      <c r="A130">
        <f t="shared" si="7"/>
        <v>124</v>
      </c>
      <c r="B130" s="15">
        <f t="shared" si="8"/>
        <v>0.011453980065122332</v>
      </c>
      <c r="C130" s="1">
        <v>0.08</v>
      </c>
      <c r="D130" s="2">
        <f t="shared" si="5"/>
        <v>0.0009163184052097866</v>
      </c>
      <c r="E130" s="2">
        <f t="shared" si="9"/>
        <v>0.010537661659912545</v>
      </c>
      <c r="F130" s="26">
        <f>SUM($E$6:E130)</f>
        <v>4206.513715699416</v>
      </c>
      <c r="G130" s="50">
        <f t="shared" si="6"/>
        <v>699904.991100363</v>
      </c>
      <c r="I130">
        <v>1885</v>
      </c>
    </row>
    <row r="131" spans="1:9" ht="15">
      <c r="A131">
        <f t="shared" si="7"/>
        <v>125</v>
      </c>
      <c r="B131" s="15">
        <f t="shared" si="8"/>
        <v>0.010537661659912545</v>
      </c>
      <c r="C131" s="1">
        <v>0.08</v>
      </c>
      <c r="D131" s="2">
        <f t="shared" si="5"/>
        <v>0.0008430129327930036</v>
      </c>
      <c r="E131" s="2">
        <f t="shared" si="9"/>
        <v>0.009694648727119542</v>
      </c>
      <c r="F131" s="26">
        <f>SUM($E$6:E131)</f>
        <v>4206.523410348143</v>
      </c>
      <c r="G131" s="50">
        <f t="shared" si="6"/>
        <v>699906.6041541862</v>
      </c>
      <c r="I131">
        <v>1884</v>
      </c>
    </row>
    <row r="132" spans="1:9" ht="15">
      <c r="A132">
        <f t="shared" si="7"/>
        <v>126</v>
      </c>
      <c r="B132" s="15">
        <f t="shared" si="8"/>
        <v>0.009694648727119542</v>
      </c>
      <c r="C132" s="1">
        <v>0.08</v>
      </c>
      <c r="D132" s="2">
        <f t="shared" si="5"/>
        <v>0.0007755718981695633</v>
      </c>
      <c r="E132" s="2">
        <f t="shared" si="9"/>
        <v>0.008919076828949978</v>
      </c>
      <c r="F132" s="26">
        <f>SUM($E$6:E132)</f>
        <v>4206.532329424972</v>
      </c>
      <c r="G132" s="50">
        <f t="shared" si="6"/>
        <v>699908.0881637033</v>
      </c>
      <c r="I132">
        <v>1883</v>
      </c>
    </row>
    <row r="133" spans="1:9" ht="15">
      <c r="A133">
        <f t="shared" si="7"/>
        <v>127</v>
      </c>
      <c r="B133" s="15">
        <f t="shared" si="8"/>
        <v>0.008919076828949978</v>
      </c>
      <c r="C133" s="1">
        <v>0.08</v>
      </c>
      <c r="D133" s="2">
        <f t="shared" si="5"/>
        <v>0.0007135261463159982</v>
      </c>
      <c r="E133" s="2">
        <f t="shared" si="9"/>
        <v>0.00820555068263398</v>
      </c>
      <c r="F133" s="26">
        <f>SUM($E$6:E133)</f>
        <v>4206.540534975655</v>
      </c>
      <c r="G133" s="50">
        <f t="shared" si="6"/>
        <v>699909.4534524593</v>
      </c>
      <c r="I133">
        <v>1882</v>
      </c>
    </row>
    <row r="134" spans="1:9" ht="15">
      <c r="A134">
        <f t="shared" si="7"/>
        <v>128</v>
      </c>
      <c r="B134" s="15">
        <f t="shared" si="8"/>
        <v>0.00820555068263398</v>
      </c>
      <c r="C134" s="1">
        <v>0.08</v>
      </c>
      <c r="D134" s="2">
        <f aca="true" t="shared" si="10" ref="D134:D150">B134*C134</f>
        <v>0.0006564440546107184</v>
      </c>
      <c r="E134" s="2">
        <f t="shared" si="9"/>
        <v>0.007549106628023261</v>
      </c>
      <c r="F134" s="26">
        <f>SUM($E$6:E134)</f>
        <v>4206.548084082283</v>
      </c>
      <c r="G134" s="50">
        <f t="shared" si="6"/>
        <v>699910.7095181147</v>
      </c>
      <c r="I134">
        <v>1881</v>
      </c>
    </row>
    <row r="135" spans="1:9" ht="15">
      <c r="A135">
        <f t="shared" si="7"/>
        <v>129</v>
      </c>
      <c r="B135" s="15">
        <f t="shared" si="8"/>
        <v>0.007549106628023261</v>
      </c>
      <c r="C135" s="1">
        <v>0.08</v>
      </c>
      <c r="D135" s="2">
        <f t="shared" si="10"/>
        <v>0.0006039285302418608</v>
      </c>
      <c r="E135" s="2">
        <f t="shared" si="9"/>
        <v>0.0069451780977814</v>
      </c>
      <c r="F135" s="26">
        <f>SUM($E$6:E135)</f>
        <v>4206.55502926038</v>
      </c>
      <c r="G135" s="50">
        <f aca="true" t="shared" si="11" ref="G135:G149">F135*166.386</f>
        <v>699911.8650985176</v>
      </c>
      <c r="I135">
        <v>1880</v>
      </c>
    </row>
    <row r="136" spans="1:9" ht="15">
      <c r="A136">
        <f aca="true" t="shared" si="12" ref="A136:A150">A135+1</f>
        <v>130</v>
      </c>
      <c r="B136" s="15">
        <f aca="true" t="shared" si="13" ref="B136:B150">E135</f>
        <v>0.0069451780977814</v>
      </c>
      <c r="C136" s="1">
        <v>0.08</v>
      </c>
      <c r="D136" s="2">
        <f t="shared" si="10"/>
        <v>0.000555614247822512</v>
      </c>
      <c r="E136" s="2">
        <f aca="true" t="shared" si="14" ref="E136:E150">B136-D136</f>
        <v>0.006389563849958888</v>
      </c>
      <c r="F136" s="26">
        <f>SUM($E$6:E136)</f>
        <v>4206.56141882423</v>
      </c>
      <c r="G136" s="50">
        <f t="shared" si="11"/>
        <v>699912.9282324883</v>
      </c>
      <c r="I136">
        <v>1879</v>
      </c>
    </row>
    <row r="137" spans="1:9" ht="15">
      <c r="A137">
        <f t="shared" si="12"/>
        <v>131</v>
      </c>
      <c r="B137" s="15">
        <f t="shared" si="13"/>
        <v>0.006389563849958888</v>
      </c>
      <c r="C137" s="1">
        <v>0.08</v>
      </c>
      <c r="D137" s="2">
        <f t="shared" si="10"/>
        <v>0.000511165107996711</v>
      </c>
      <c r="E137" s="2">
        <f t="shared" si="14"/>
        <v>0.005878398741962177</v>
      </c>
      <c r="F137" s="26">
        <f>SUM($E$6:E137)</f>
        <v>4206.567297222971</v>
      </c>
      <c r="G137" s="50">
        <f t="shared" si="11"/>
        <v>699913.9063157412</v>
      </c>
      <c r="I137">
        <v>1878</v>
      </c>
    </row>
    <row r="138" spans="1:9" ht="15">
      <c r="A138">
        <f t="shared" si="12"/>
        <v>132</v>
      </c>
      <c r="B138" s="15">
        <f t="shared" si="13"/>
        <v>0.005878398741962177</v>
      </c>
      <c r="C138" s="1">
        <v>0.08</v>
      </c>
      <c r="D138" s="2">
        <f t="shared" si="10"/>
        <v>0.0004702718993569742</v>
      </c>
      <c r="E138" s="2">
        <f t="shared" si="14"/>
        <v>0.005408126842605204</v>
      </c>
      <c r="F138" s="26">
        <f>SUM($E$6:E138)</f>
        <v>4206.572705349814</v>
      </c>
      <c r="G138" s="50">
        <f t="shared" si="11"/>
        <v>699914.8061523341</v>
      </c>
      <c r="I138">
        <v>1877</v>
      </c>
    </row>
    <row r="139" spans="1:9" ht="15">
      <c r="A139">
        <f t="shared" si="12"/>
        <v>133</v>
      </c>
      <c r="B139" s="15">
        <f t="shared" si="13"/>
        <v>0.005408126842605204</v>
      </c>
      <c r="C139" s="1">
        <v>0.08</v>
      </c>
      <c r="D139" s="2">
        <f t="shared" si="10"/>
        <v>0.0004326501474084163</v>
      </c>
      <c r="E139" s="2">
        <f t="shared" si="14"/>
        <v>0.004975476695196788</v>
      </c>
      <c r="F139" s="26">
        <f>SUM($E$6:E139)</f>
        <v>4206.577680826509</v>
      </c>
      <c r="G139" s="50">
        <f t="shared" si="11"/>
        <v>699915.6340019995</v>
      </c>
      <c r="I139">
        <v>1876</v>
      </c>
    </row>
    <row r="140" spans="1:9" ht="15">
      <c r="A140">
        <f t="shared" si="12"/>
        <v>134</v>
      </c>
      <c r="B140" s="15">
        <f t="shared" si="13"/>
        <v>0.004975476695196788</v>
      </c>
      <c r="C140" s="1">
        <v>0.08</v>
      </c>
      <c r="D140" s="2">
        <f t="shared" si="10"/>
        <v>0.000398038135615743</v>
      </c>
      <c r="E140" s="2">
        <f t="shared" si="14"/>
        <v>0.004577438559581044</v>
      </c>
      <c r="F140" s="26">
        <f>SUM($E$6:E140)</f>
        <v>4206.582258265069</v>
      </c>
      <c r="G140" s="50">
        <f t="shared" si="11"/>
        <v>699916.3956236917</v>
      </c>
      <c r="I140">
        <v>1875</v>
      </c>
    </row>
    <row r="141" spans="1:9" ht="15">
      <c r="A141">
        <f t="shared" si="12"/>
        <v>135</v>
      </c>
      <c r="B141" s="15">
        <f t="shared" si="13"/>
        <v>0.004577438559581044</v>
      </c>
      <c r="C141" s="1">
        <v>0.08</v>
      </c>
      <c r="D141" s="2">
        <f t="shared" si="10"/>
        <v>0.00036619508476648353</v>
      </c>
      <c r="E141" s="2">
        <f t="shared" si="14"/>
        <v>0.004211243474814561</v>
      </c>
      <c r="F141" s="26">
        <f>SUM($E$6:E141)</f>
        <v>4206.586469508544</v>
      </c>
      <c r="G141" s="50">
        <f t="shared" si="11"/>
        <v>699917.0963156485</v>
      </c>
      <c r="I141">
        <v>1874</v>
      </c>
    </row>
    <row r="142" spans="1:9" ht="15">
      <c r="A142">
        <f t="shared" si="12"/>
        <v>136</v>
      </c>
      <c r="B142" s="15">
        <f t="shared" si="13"/>
        <v>0.004211243474814561</v>
      </c>
      <c r="C142" s="1">
        <v>0.08</v>
      </c>
      <c r="D142" s="2">
        <f t="shared" si="10"/>
        <v>0.0003368994779851649</v>
      </c>
      <c r="E142" s="2">
        <f t="shared" si="14"/>
        <v>0.003874343996829396</v>
      </c>
      <c r="F142" s="26">
        <f>SUM($E$6:E142)</f>
        <v>4206.590343852541</v>
      </c>
      <c r="G142" s="50">
        <f t="shared" si="11"/>
        <v>699917.7409522489</v>
      </c>
      <c r="I142">
        <v>1873</v>
      </c>
    </row>
    <row r="143" spans="1:9" ht="15">
      <c r="A143">
        <f t="shared" si="12"/>
        <v>137</v>
      </c>
      <c r="B143" s="15">
        <f t="shared" si="13"/>
        <v>0.003874343996829396</v>
      </c>
      <c r="C143" s="1">
        <v>0.08</v>
      </c>
      <c r="D143" s="2">
        <f t="shared" si="10"/>
        <v>0.0003099475197463517</v>
      </c>
      <c r="E143" s="2">
        <f t="shared" si="14"/>
        <v>0.0035643964770830446</v>
      </c>
      <c r="F143" s="26">
        <f>SUM($E$6:E143)</f>
        <v>4206.593908249019</v>
      </c>
      <c r="G143" s="50">
        <f t="shared" si="11"/>
        <v>699918.3340179212</v>
      </c>
      <c r="I143">
        <v>1872</v>
      </c>
    </row>
    <row r="144" spans="1:9" ht="15">
      <c r="A144">
        <f t="shared" si="12"/>
        <v>138</v>
      </c>
      <c r="B144" s="15">
        <f t="shared" si="13"/>
        <v>0.0035643964770830446</v>
      </c>
      <c r="C144" s="1">
        <v>0.08</v>
      </c>
      <c r="D144" s="2">
        <f t="shared" si="10"/>
        <v>0.0002851517181666436</v>
      </c>
      <c r="E144" s="2">
        <f t="shared" si="14"/>
        <v>0.003279244758916401</v>
      </c>
      <c r="F144" s="26">
        <f>SUM($E$6:E144)</f>
        <v>4206.597187493778</v>
      </c>
      <c r="G144" s="50">
        <f t="shared" si="11"/>
        <v>699918.8796383396</v>
      </c>
      <c r="I144">
        <v>1871</v>
      </c>
    </row>
    <row r="145" spans="1:9" ht="15">
      <c r="A145">
        <f t="shared" si="12"/>
        <v>139</v>
      </c>
      <c r="B145" s="15">
        <f t="shared" si="13"/>
        <v>0.003279244758916401</v>
      </c>
      <c r="C145" s="1">
        <v>0.08</v>
      </c>
      <c r="D145" s="2">
        <f t="shared" si="10"/>
        <v>0.00026233958071331207</v>
      </c>
      <c r="E145" s="2">
        <f t="shared" si="14"/>
        <v>0.003016905178203089</v>
      </c>
      <c r="F145" s="26">
        <f>SUM($E$6:E145)</f>
        <v>4206.600204398956</v>
      </c>
      <c r="G145" s="50">
        <f t="shared" si="11"/>
        <v>699919.3816091246</v>
      </c>
      <c r="I145">
        <v>1870</v>
      </c>
    </row>
    <row r="146" spans="1:9" ht="15">
      <c r="A146">
        <f t="shared" si="12"/>
        <v>140</v>
      </c>
      <c r="B146" s="15">
        <f t="shared" si="13"/>
        <v>0.003016905178203089</v>
      </c>
      <c r="C146" s="1">
        <v>0.08</v>
      </c>
      <c r="D146" s="2">
        <f t="shared" si="10"/>
        <v>0.0002413524142562471</v>
      </c>
      <c r="E146" s="2">
        <f t="shared" si="14"/>
        <v>0.0027755527639468417</v>
      </c>
      <c r="F146" s="26">
        <f>SUM($E$6:E146)</f>
        <v>4206.602979951719</v>
      </c>
      <c r="G146" s="50">
        <f t="shared" si="11"/>
        <v>699919.8434222467</v>
      </c>
      <c r="I146">
        <v>1869</v>
      </c>
    </row>
    <row r="147" spans="1:9" ht="15">
      <c r="A147">
        <f t="shared" si="12"/>
        <v>141</v>
      </c>
      <c r="B147" s="15">
        <f t="shared" si="13"/>
        <v>0.0027755527639468417</v>
      </c>
      <c r="C147" s="1">
        <v>0.08</v>
      </c>
      <c r="D147" s="2">
        <f t="shared" si="10"/>
        <v>0.00022204422111574734</v>
      </c>
      <c r="E147" s="2">
        <f t="shared" si="14"/>
        <v>0.0025535085428310942</v>
      </c>
      <c r="F147" s="26">
        <f>SUM($E$6:E147)</f>
        <v>4206.6055334602615</v>
      </c>
      <c r="G147" s="50">
        <f t="shared" si="11"/>
        <v>699920.268290319</v>
      </c>
      <c r="I147">
        <v>1868</v>
      </c>
    </row>
    <row r="148" spans="1:9" ht="15">
      <c r="A148">
        <f t="shared" si="12"/>
        <v>142</v>
      </c>
      <c r="B148" s="15">
        <f t="shared" si="13"/>
        <v>0.0025535085428310942</v>
      </c>
      <c r="C148" s="1">
        <v>0.08</v>
      </c>
      <c r="D148" s="2">
        <f t="shared" si="10"/>
        <v>0.00020428068342648754</v>
      </c>
      <c r="E148" s="2">
        <f t="shared" si="14"/>
        <v>0.0023492278594046067</v>
      </c>
      <c r="F148" s="26">
        <f>SUM($E$6:E148)</f>
        <v>4206.607882688121</v>
      </c>
      <c r="G148" s="50">
        <f t="shared" si="11"/>
        <v>699920.6591689457</v>
      </c>
      <c r="I148">
        <v>1867</v>
      </c>
    </row>
    <row r="149" spans="1:9" ht="15">
      <c r="A149">
        <f t="shared" si="12"/>
        <v>143</v>
      </c>
      <c r="B149" s="15">
        <f t="shared" si="13"/>
        <v>0.0023492278594046067</v>
      </c>
      <c r="C149" s="1">
        <v>0.08</v>
      </c>
      <c r="D149" s="2">
        <f t="shared" si="10"/>
        <v>0.00018793822875236854</v>
      </c>
      <c r="E149" s="2">
        <f t="shared" si="14"/>
        <v>0.002161289630652238</v>
      </c>
      <c r="F149" s="26">
        <f>SUM($E$6:E149)</f>
        <v>4206.610043977752</v>
      </c>
      <c r="G149" s="50">
        <f t="shared" si="11"/>
        <v>699921.0187772822</v>
      </c>
      <c r="I149">
        <v>1866</v>
      </c>
    </row>
    <row r="150" spans="1:9" ht="15">
      <c r="A150">
        <f t="shared" si="12"/>
        <v>144</v>
      </c>
      <c r="B150" s="15">
        <f t="shared" si="13"/>
        <v>0.002161289630652238</v>
      </c>
      <c r="C150" s="1">
        <v>0.08</v>
      </c>
      <c r="D150" s="2">
        <f t="shared" si="10"/>
        <v>0.00017290317045217906</v>
      </c>
      <c r="E150" s="2">
        <f t="shared" si="14"/>
        <v>0.001988386460200059</v>
      </c>
      <c r="I150">
        <v>1865</v>
      </c>
    </row>
  </sheetData>
  <sheetProtection password="C491" sheet="1"/>
  <mergeCells count="2">
    <mergeCell ref="D2:H2"/>
    <mergeCell ref="A1:E1"/>
  </mergeCells>
  <dataValidations count="3">
    <dataValidation allowBlank="1" showErrorMessage="1" sqref="B4:C4"/>
    <dataValidation allowBlank="1" showInputMessage="1" showErrorMessage="1" promptTitle="Tasa de interés" prompt="Escriba la tasa de rentabilidad que espera de la inversión. No incluya el símbolo de porcentaje.&#10;" sqref="B3:C3"/>
    <dataValidation allowBlank="1" showInputMessage="1" showErrorMessage="1" promptTitle="Valor actual" prompt="Escriba la cantidad de dinero invertido hasta ahora." sqref="B2:C2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6"/>
  <sheetViews>
    <sheetView zoomScalePageLayoutView="0" workbookViewId="0" topLeftCell="A1">
      <selection activeCell="C4" sqref="C4"/>
    </sheetView>
  </sheetViews>
  <sheetFormatPr defaultColWidth="11.421875" defaultRowHeight="15"/>
  <cols>
    <col min="1" max="1" width="14.28125" style="0" bestFit="1" customWidth="1"/>
    <col min="2" max="2" width="10.140625" style="2" bestFit="1" customWidth="1"/>
    <col min="3" max="3" width="11.28125" style="2" bestFit="1" customWidth="1"/>
    <col min="4" max="4" width="13.00390625" style="2" bestFit="1" customWidth="1"/>
    <col min="5" max="5" width="16.421875" style="2" bestFit="1" customWidth="1"/>
    <col min="6" max="6" width="12.7109375" style="0" bestFit="1" customWidth="1"/>
    <col min="7" max="7" width="16.7109375" style="0" customWidth="1"/>
  </cols>
  <sheetData>
    <row r="1" spans="1:4" ht="15">
      <c r="A1" s="206" t="s">
        <v>38</v>
      </c>
      <c r="B1" s="207"/>
      <c r="C1" s="207"/>
      <c r="D1" s="207"/>
    </row>
    <row r="2" spans="1:3" ht="15">
      <c r="A2" s="12" t="s">
        <v>15</v>
      </c>
      <c r="B2" s="14">
        <v>967.25</v>
      </c>
      <c r="C2" s="2" t="s">
        <v>39</v>
      </c>
    </row>
    <row r="3" spans="1:3" ht="15">
      <c r="A3" s="12" t="s">
        <v>16</v>
      </c>
      <c r="B3" s="13">
        <v>0.025</v>
      </c>
      <c r="C3" s="2" t="s">
        <v>40</v>
      </c>
    </row>
    <row r="4" spans="1:2" ht="15">
      <c r="A4" s="12" t="s">
        <v>17</v>
      </c>
      <c r="B4" s="17"/>
    </row>
    <row r="5" spans="2:5" ht="15">
      <c r="B5" s="15"/>
      <c r="C5" s="16" t="s">
        <v>18</v>
      </c>
      <c r="D5" s="16" t="s">
        <v>19</v>
      </c>
      <c r="E5" s="16" t="s">
        <v>20</v>
      </c>
    </row>
    <row r="6" spans="1:5" ht="15">
      <c r="A6">
        <v>0</v>
      </c>
      <c r="B6" s="15">
        <v>0</v>
      </c>
      <c r="C6" s="16">
        <v>0</v>
      </c>
      <c r="D6" s="16">
        <v>0</v>
      </c>
      <c r="E6" s="16">
        <v>0</v>
      </c>
    </row>
    <row r="7" spans="1:6" ht="15">
      <c r="A7">
        <v>1</v>
      </c>
      <c r="B7" s="2">
        <f>B2</f>
        <v>967.25</v>
      </c>
      <c r="C7" s="2">
        <f>B7*$B$3</f>
        <v>24.181250000000002</v>
      </c>
      <c r="D7" s="2">
        <f>B7+C7</f>
        <v>991.43125</v>
      </c>
      <c r="E7" s="2">
        <f aca="true" t="shared" si="0" ref="E7:E70">D7*A7</f>
        <v>991.43125</v>
      </c>
      <c r="F7" s="2">
        <f>D7</f>
        <v>991.43125</v>
      </c>
    </row>
    <row r="8" spans="1:6" ht="15">
      <c r="A8">
        <f>A7+1</f>
        <v>2</v>
      </c>
      <c r="B8" s="2">
        <f>D7</f>
        <v>991.43125</v>
      </c>
      <c r="C8" s="2">
        <f aca="true" t="shared" si="1" ref="C8:C71">B8*$B$3</f>
        <v>24.78578125</v>
      </c>
      <c r="D8" s="2">
        <f aca="true" t="shared" si="2" ref="D8:D71">B8+C8</f>
        <v>1016.21703125</v>
      </c>
      <c r="E8" s="2">
        <f t="shared" si="0"/>
        <v>2032.4340625</v>
      </c>
      <c r="F8" s="2">
        <f>$D$7+D8</f>
        <v>2007.6482812499999</v>
      </c>
    </row>
    <row r="9" spans="1:6" ht="15">
      <c r="A9">
        <f aca="true" t="shared" si="3" ref="A9:A72">A8+1</f>
        <v>3</v>
      </c>
      <c r="B9" s="2">
        <f aca="true" t="shared" si="4" ref="B9:B30">D8</f>
        <v>1016.21703125</v>
      </c>
      <c r="C9" s="2">
        <f t="shared" si="1"/>
        <v>25.405425781250003</v>
      </c>
      <c r="D9" s="2">
        <f t="shared" si="2"/>
        <v>1041.62245703125</v>
      </c>
      <c r="E9" s="2">
        <f t="shared" si="0"/>
        <v>3124.86737109375</v>
      </c>
      <c r="F9" s="2">
        <f>SUM($D$7:D9)</f>
        <v>3049.2707382812496</v>
      </c>
    </row>
    <row r="10" spans="1:6" ht="15">
      <c r="A10">
        <f t="shared" si="3"/>
        <v>4</v>
      </c>
      <c r="B10" s="2">
        <f t="shared" si="4"/>
        <v>1041.62245703125</v>
      </c>
      <c r="C10" s="2">
        <f t="shared" si="1"/>
        <v>26.04056142578125</v>
      </c>
      <c r="D10" s="2">
        <f t="shared" si="2"/>
        <v>1067.6630184570313</v>
      </c>
      <c r="E10" s="2">
        <f t="shared" si="0"/>
        <v>4270.652073828125</v>
      </c>
      <c r="F10" s="2">
        <f>SUM($D$7:D10)</f>
        <v>4116.933756738281</v>
      </c>
    </row>
    <row r="11" spans="1:6" ht="15">
      <c r="A11">
        <f t="shared" si="3"/>
        <v>5</v>
      </c>
      <c r="B11" s="2">
        <f t="shared" si="4"/>
        <v>1067.6630184570313</v>
      </c>
      <c r="C11" s="2">
        <f t="shared" si="1"/>
        <v>26.691575461425785</v>
      </c>
      <c r="D11" s="2">
        <f t="shared" si="2"/>
        <v>1094.354593918457</v>
      </c>
      <c r="E11" s="2">
        <f t="shared" si="0"/>
        <v>5471.772969592285</v>
      </c>
      <c r="F11" s="2">
        <f>SUM($D$7:D11)</f>
        <v>5211.288350656738</v>
      </c>
    </row>
    <row r="12" spans="1:6" ht="15">
      <c r="A12">
        <f t="shared" si="3"/>
        <v>6</v>
      </c>
      <c r="B12" s="2">
        <f t="shared" si="4"/>
        <v>1094.354593918457</v>
      </c>
      <c r="C12" s="2">
        <f t="shared" si="1"/>
        <v>27.358864847961428</v>
      </c>
      <c r="D12" s="2">
        <f t="shared" si="2"/>
        <v>1121.7134587664186</v>
      </c>
      <c r="E12" s="2">
        <f t="shared" si="0"/>
        <v>6730.280752598512</v>
      </c>
      <c r="F12" s="2">
        <f>SUM($D$7:D12)</f>
        <v>6333.001809423156</v>
      </c>
    </row>
    <row r="13" spans="1:6" ht="15">
      <c r="A13">
        <f t="shared" si="3"/>
        <v>7</v>
      </c>
      <c r="B13" s="2">
        <f t="shared" si="4"/>
        <v>1121.7134587664186</v>
      </c>
      <c r="C13" s="2">
        <f t="shared" si="1"/>
        <v>28.042836469160466</v>
      </c>
      <c r="D13" s="2">
        <f t="shared" si="2"/>
        <v>1149.756295235579</v>
      </c>
      <c r="E13" s="2">
        <f t="shared" si="0"/>
        <v>8048.294066649053</v>
      </c>
      <c r="F13" s="2">
        <f>SUM($D$7:D13)</f>
        <v>7482.758104658736</v>
      </c>
    </row>
    <row r="14" spans="1:6" ht="15">
      <c r="A14">
        <f t="shared" si="3"/>
        <v>8</v>
      </c>
      <c r="B14" s="2">
        <f t="shared" si="4"/>
        <v>1149.756295235579</v>
      </c>
      <c r="C14" s="2">
        <f t="shared" si="1"/>
        <v>28.74390738088948</v>
      </c>
      <c r="D14" s="2">
        <f t="shared" si="2"/>
        <v>1178.5002026164684</v>
      </c>
      <c r="E14" s="2">
        <f t="shared" si="0"/>
        <v>9428.001620931747</v>
      </c>
      <c r="F14" s="2">
        <f>SUM($D$7:D14)</f>
        <v>8661.258307275204</v>
      </c>
    </row>
    <row r="15" spans="1:6" ht="15">
      <c r="A15">
        <f t="shared" si="3"/>
        <v>9</v>
      </c>
      <c r="B15" s="2">
        <f t="shared" si="4"/>
        <v>1178.5002026164684</v>
      </c>
      <c r="C15" s="2">
        <f t="shared" si="1"/>
        <v>29.46250506541171</v>
      </c>
      <c r="D15" s="2">
        <f t="shared" si="2"/>
        <v>1207.9627076818801</v>
      </c>
      <c r="E15" s="2">
        <f t="shared" si="0"/>
        <v>10871.66436913692</v>
      </c>
      <c r="F15" s="2">
        <f>SUM($D$7:D15)</f>
        <v>9869.221014957084</v>
      </c>
    </row>
    <row r="16" spans="1:6" ht="15">
      <c r="A16">
        <f t="shared" si="3"/>
        <v>10</v>
      </c>
      <c r="B16" s="2">
        <f t="shared" si="4"/>
        <v>1207.9627076818801</v>
      </c>
      <c r="C16" s="2">
        <f t="shared" si="1"/>
        <v>30.199067692047006</v>
      </c>
      <c r="D16" s="2">
        <f t="shared" si="2"/>
        <v>1238.1617753739272</v>
      </c>
      <c r="E16" s="2">
        <f t="shared" si="0"/>
        <v>12381.617753739272</v>
      </c>
      <c r="F16" s="2">
        <f>SUM($D$7:D16)</f>
        <v>11107.38279033101</v>
      </c>
    </row>
    <row r="17" spans="1:6" ht="15">
      <c r="A17">
        <f t="shared" si="3"/>
        <v>11</v>
      </c>
      <c r="B17" s="2">
        <f t="shared" si="4"/>
        <v>1238.1617753739272</v>
      </c>
      <c r="C17" s="2">
        <f t="shared" si="1"/>
        <v>30.95404438434818</v>
      </c>
      <c r="D17" s="2">
        <f t="shared" si="2"/>
        <v>1269.1158197582754</v>
      </c>
      <c r="E17" s="2">
        <f t="shared" si="0"/>
        <v>13960.27401734103</v>
      </c>
      <c r="F17" s="2">
        <f>SUM($D$7:D17)</f>
        <v>12376.498610089286</v>
      </c>
    </row>
    <row r="18" spans="1:6" ht="15">
      <c r="A18">
        <f t="shared" si="3"/>
        <v>12</v>
      </c>
      <c r="B18" s="2">
        <f t="shared" si="4"/>
        <v>1269.1158197582754</v>
      </c>
      <c r="C18" s="2">
        <f t="shared" si="1"/>
        <v>31.727895493956886</v>
      </c>
      <c r="D18" s="2">
        <f t="shared" si="2"/>
        <v>1300.8437152522322</v>
      </c>
      <c r="E18" s="2">
        <f t="shared" si="0"/>
        <v>15610.124583026787</v>
      </c>
      <c r="F18" s="2">
        <f>SUM($D$7:D18)</f>
        <v>13677.342325341519</v>
      </c>
    </row>
    <row r="19" spans="1:6" ht="15">
      <c r="A19">
        <f t="shared" si="3"/>
        <v>13</v>
      </c>
      <c r="B19" s="2">
        <f t="shared" si="4"/>
        <v>1300.8437152522322</v>
      </c>
      <c r="C19" s="2">
        <f t="shared" si="1"/>
        <v>32.521092881305805</v>
      </c>
      <c r="D19" s="2">
        <f t="shared" si="2"/>
        <v>1333.364808133538</v>
      </c>
      <c r="E19" s="2">
        <f t="shared" si="0"/>
        <v>17333.742505735994</v>
      </c>
      <c r="F19" s="2">
        <f>SUM($D$7:D19)</f>
        <v>15010.707133475056</v>
      </c>
    </row>
    <row r="20" spans="1:6" ht="15">
      <c r="A20">
        <f t="shared" si="3"/>
        <v>14</v>
      </c>
      <c r="B20" s="2">
        <f t="shared" si="4"/>
        <v>1333.364808133538</v>
      </c>
      <c r="C20" s="2">
        <f t="shared" si="1"/>
        <v>33.33412020333845</v>
      </c>
      <c r="D20" s="2">
        <f t="shared" si="2"/>
        <v>1366.6989283368764</v>
      </c>
      <c r="E20" s="2">
        <f t="shared" si="0"/>
        <v>19133.78499671627</v>
      </c>
      <c r="F20" s="2">
        <f>SUM($D$7:D20)</f>
        <v>16377.406061811933</v>
      </c>
    </row>
    <row r="21" spans="1:6" ht="15">
      <c r="A21">
        <f t="shared" si="3"/>
        <v>15</v>
      </c>
      <c r="B21" s="2">
        <f t="shared" si="4"/>
        <v>1366.6989283368764</v>
      </c>
      <c r="C21" s="2">
        <f t="shared" si="1"/>
        <v>34.16747320842191</v>
      </c>
      <c r="D21" s="2">
        <f t="shared" si="2"/>
        <v>1400.8664015452982</v>
      </c>
      <c r="E21" s="2">
        <f t="shared" si="0"/>
        <v>21012.996023179472</v>
      </c>
      <c r="F21" s="2">
        <f>SUM($D$7:D21)</f>
        <v>17778.272463357232</v>
      </c>
    </row>
    <row r="22" spans="1:6" ht="15">
      <c r="A22">
        <f t="shared" si="3"/>
        <v>16</v>
      </c>
      <c r="B22" s="2">
        <f t="shared" si="4"/>
        <v>1400.8664015452982</v>
      </c>
      <c r="C22" s="2">
        <f t="shared" si="1"/>
        <v>35.021660038632454</v>
      </c>
      <c r="D22" s="2">
        <f t="shared" si="2"/>
        <v>1435.8880615839307</v>
      </c>
      <c r="E22" s="2">
        <f t="shared" si="0"/>
        <v>22974.20898534289</v>
      </c>
      <c r="F22" s="2">
        <f>SUM($D$7:D22)</f>
        <v>19214.160524941162</v>
      </c>
    </row>
    <row r="23" spans="1:6" ht="15">
      <c r="A23">
        <f t="shared" si="3"/>
        <v>17</v>
      </c>
      <c r="B23" s="2">
        <f t="shared" si="4"/>
        <v>1435.8880615839307</v>
      </c>
      <c r="C23" s="2">
        <f t="shared" si="1"/>
        <v>35.89720153959827</v>
      </c>
      <c r="D23" s="2">
        <f t="shared" si="2"/>
        <v>1471.785263123529</v>
      </c>
      <c r="E23" s="2">
        <f t="shared" si="0"/>
        <v>25020.349473099992</v>
      </c>
      <c r="F23" s="2">
        <f>SUM($D$7:D23)</f>
        <v>20685.94578806469</v>
      </c>
    </row>
    <row r="24" spans="1:6" ht="15">
      <c r="A24">
        <f t="shared" si="3"/>
        <v>18</v>
      </c>
      <c r="B24" s="2">
        <f t="shared" si="4"/>
        <v>1471.785263123529</v>
      </c>
      <c r="C24" s="2">
        <f t="shared" si="1"/>
        <v>36.79463157808822</v>
      </c>
      <c r="D24" s="2">
        <f t="shared" si="2"/>
        <v>1508.5798947016171</v>
      </c>
      <c r="E24" s="2">
        <f t="shared" si="0"/>
        <v>27154.43810462911</v>
      </c>
      <c r="F24" s="2">
        <f>SUM($D$7:D24)</f>
        <v>22194.525682766307</v>
      </c>
    </row>
    <row r="25" spans="1:6" ht="15">
      <c r="A25">
        <f t="shared" si="3"/>
        <v>19</v>
      </c>
      <c r="B25" s="2">
        <f t="shared" si="4"/>
        <v>1508.5798947016171</v>
      </c>
      <c r="C25" s="2">
        <f t="shared" si="1"/>
        <v>37.71449736754043</v>
      </c>
      <c r="D25" s="2">
        <f t="shared" si="2"/>
        <v>1546.2943920691575</v>
      </c>
      <c r="E25" s="2">
        <f t="shared" si="0"/>
        <v>29379.593449313994</v>
      </c>
      <c r="F25" s="2">
        <f>SUM($D$7:D25)</f>
        <v>23740.820074835465</v>
      </c>
    </row>
    <row r="26" spans="1:6" ht="15">
      <c r="A26">
        <f t="shared" si="3"/>
        <v>20</v>
      </c>
      <c r="B26" s="2">
        <f t="shared" si="4"/>
        <v>1546.2943920691575</v>
      </c>
      <c r="C26" s="2">
        <f t="shared" si="1"/>
        <v>38.657359801728944</v>
      </c>
      <c r="D26" s="2">
        <f t="shared" si="2"/>
        <v>1584.9517518708865</v>
      </c>
      <c r="E26" s="2">
        <f t="shared" si="0"/>
        <v>31699.03503741773</v>
      </c>
      <c r="F26" s="2">
        <f>SUM($D$7:D26)</f>
        <v>25325.77182670635</v>
      </c>
    </row>
    <row r="27" spans="1:6" ht="15">
      <c r="A27">
        <f t="shared" si="3"/>
        <v>21</v>
      </c>
      <c r="B27" s="2">
        <f t="shared" si="4"/>
        <v>1584.9517518708865</v>
      </c>
      <c r="C27" s="2">
        <f t="shared" si="1"/>
        <v>39.62379379677216</v>
      </c>
      <c r="D27" s="2">
        <f t="shared" si="2"/>
        <v>1624.5755456676586</v>
      </c>
      <c r="E27" s="2">
        <f t="shared" si="0"/>
        <v>34116.08645902083</v>
      </c>
      <c r="F27" s="2">
        <f>SUM($D$7:D27)</f>
        <v>26950.34737237401</v>
      </c>
    </row>
    <row r="28" spans="1:6" ht="15">
      <c r="A28">
        <f t="shared" si="3"/>
        <v>22</v>
      </c>
      <c r="B28" s="2">
        <f t="shared" si="4"/>
        <v>1624.5755456676586</v>
      </c>
      <c r="C28" s="2">
        <f t="shared" si="1"/>
        <v>40.61438864169147</v>
      </c>
      <c r="D28" s="2">
        <f t="shared" si="2"/>
        <v>1665.18993430935</v>
      </c>
      <c r="E28" s="2">
        <f t="shared" si="0"/>
        <v>36634.1785548057</v>
      </c>
      <c r="F28" s="2">
        <f>SUM($D$7:D28)</f>
        <v>28615.53730668336</v>
      </c>
    </row>
    <row r="29" spans="1:6" ht="15">
      <c r="A29">
        <f t="shared" si="3"/>
        <v>23</v>
      </c>
      <c r="B29" s="2">
        <f t="shared" si="4"/>
        <v>1665.18993430935</v>
      </c>
      <c r="C29" s="2">
        <f t="shared" si="1"/>
        <v>41.62974835773375</v>
      </c>
      <c r="D29" s="2">
        <f t="shared" si="2"/>
        <v>1706.8196826670837</v>
      </c>
      <c r="E29" s="2">
        <f t="shared" si="0"/>
        <v>39256.85270134293</v>
      </c>
      <c r="F29" s="2">
        <f>SUM($D$7:D29)</f>
        <v>30322.356989350443</v>
      </c>
    </row>
    <row r="30" spans="1:6" ht="15">
      <c r="A30">
        <f t="shared" si="3"/>
        <v>24</v>
      </c>
      <c r="B30" s="2">
        <f t="shared" si="4"/>
        <v>1706.8196826670837</v>
      </c>
      <c r="C30" s="2">
        <f t="shared" si="1"/>
        <v>42.6704920666771</v>
      </c>
      <c r="D30" s="2">
        <f t="shared" si="2"/>
        <v>1749.4901747337608</v>
      </c>
      <c r="E30" s="2">
        <f t="shared" si="0"/>
        <v>41987.76419361026</v>
      </c>
      <c r="F30" s="2">
        <f>SUM($D$7:D30)</f>
        <v>32071.847164084204</v>
      </c>
    </row>
    <row r="31" spans="1:6" ht="15">
      <c r="A31">
        <f t="shared" si="3"/>
        <v>25</v>
      </c>
      <c r="B31" s="2">
        <f aca="true" t="shared" si="5" ref="B31:B94">D30</f>
        <v>1749.4901747337608</v>
      </c>
      <c r="C31" s="2">
        <f t="shared" si="1"/>
        <v>43.737254368344026</v>
      </c>
      <c r="D31" s="2">
        <f t="shared" si="2"/>
        <v>1793.227429102105</v>
      </c>
      <c r="E31" s="2">
        <f t="shared" si="0"/>
        <v>44830.68572755262</v>
      </c>
      <c r="F31" s="2">
        <f>SUM($D$7:D31)</f>
        <v>33865.074593186306</v>
      </c>
    </row>
    <row r="32" spans="1:6" ht="15">
      <c r="A32">
        <f t="shared" si="3"/>
        <v>26</v>
      </c>
      <c r="B32" s="2">
        <f t="shared" si="5"/>
        <v>1793.227429102105</v>
      </c>
      <c r="C32" s="2">
        <f t="shared" si="1"/>
        <v>44.83068572755263</v>
      </c>
      <c r="D32" s="2">
        <f t="shared" si="2"/>
        <v>1838.0581148296576</v>
      </c>
      <c r="E32" s="2">
        <f t="shared" si="0"/>
        <v>47789.5109855711</v>
      </c>
      <c r="F32" s="2">
        <f>SUM($D$7:D32)</f>
        <v>35703.13270801596</v>
      </c>
    </row>
    <row r="33" spans="1:6" ht="15">
      <c r="A33">
        <f t="shared" si="3"/>
        <v>27</v>
      </c>
      <c r="B33" s="2">
        <f t="shared" si="5"/>
        <v>1838.0581148296576</v>
      </c>
      <c r="C33" s="2">
        <f t="shared" si="1"/>
        <v>45.95145287074144</v>
      </c>
      <c r="D33" s="2">
        <f t="shared" si="2"/>
        <v>1884.009567700399</v>
      </c>
      <c r="E33" s="2">
        <f t="shared" si="0"/>
        <v>50868.25832791077</v>
      </c>
      <c r="F33" s="2">
        <f>SUM($D$7:D33)</f>
        <v>37587.14227571636</v>
      </c>
    </row>
    <row r="34" spans="1:6" ht="15">
      <c r="A34">
        <f t="shared" si="3"/>
        <v>28</v>
      </c>
      <c r="B34" s="2">
        <f t="shared" si="5"/>
        <v>1884.009567700399</v>
      </c>
      <c r="C34" s="2">
        <f t="shared" si="1"/>
        <v>47.100239192509974</v>
      </c>
      <c r="D34" s="2">
        <f t="shared" si="2"/>
        <v>1931.1098068929089</v>
      </c>
      <c r="E34" s="2">
        <f t="shared" si="0"/>
        <v>54071.074593001445</v>
      </c>
      <c r="F34" s="2">
        <f>SUM($D$7:D34)</f>
        <v>39518.252082609266</v>
      </c>
    </row>
    <row r="35" spans="1:6" ht="15">
      <c r="A35">
        <f t="shared" si="3"/>
        <v>29</v>
      </c>
      <c r="B35" s="2">
        <f t="shared" si="5"/>
        <v>1931.1098068929089</v>
      </c>
      <c r="C35" s="2">
        <f t="shared" si="1"/>
        <v>48.277745172322724</v>
      </c>
      <c r="D35" s="2">
        <f t="shared" si="2"/>
        <v>1979.3875520652316</v>
      </c>
      <c r="E35" s="2">
        <f t="shared" si="0"/>
        <v>57402.23900989172</v>
      </c>
      <c r="F35" s="2">
        <f>SUM($D$7:D35)</f>
        <v>41497.639634674495</v>
      </c>
    </row>
    <row r="36" spans="1:6" ht="15">
      <c r="A36">
        <f t="shared" si="3"/>
        <v>30</v>
      </c>
      <c r="B36" s="2">
        <f t="shared" si="5"/>
        <v>1979.3875520652316</v>
      </c>
      <c r="C36" s="2">
        <f t="shared" si="1"/>
        <v>49.484688801630796</v>
      </c>
      <c r="D36" s="2">
        <f t="shared" si="2"/>
        <v>2028.8722408668623</v>
      </c>
      <c r="E36" s="2">
        <f t="shared" si="0"/>
        <v>60866.16722600587</v>
      </c>
      <c r="F36" s="2">
        <f>SUM($D$7:D36)</f>
        <v>43526.51187554136</v>
      </c>
    </row>
    <row r="37" spans="1:6" ht="15">
      <c r="A37">
        <f t="shared" si="3"/>
        <v>31</v>
      </c>
      <c r="B37" s="2">
        <f t="shared" si="5"/>
        <v>2028.8722408668623</v>
      </c>
      <c r="C37" s="2">
        <f t="shared" si="1"/>
        <v>50.72180602167156</v>
      </c>
      <c r="D37" s="2">
        <f t="shared" si="2"/>
        <v>2079.5940468885337</v>
      </c>
      <c r="E37" s="2">
        <f t="shared" si="0"/>
        <v>64467.41545354455</v>
      </c>
      <c r="F37" s="2">
        <f>SUM($D$7:D37)</f>
        <v>45606.10592242989</v>
      </c>
    </row>
    <row r="38" spans="1:6" ht="15">
      <c r="A38">
        <f t="shared" si="3"/>
        <v>32</v>
      </c>
      <c r="B38" s="2">
        <f t="shared" si="5"/>
        <v>2079.5940468885337</v>
      </c>
      <c r="C38" s="2">
        <f t="shared" si="1"/>
        <v>51.98985117221335</v>
      </c>
      <c r="D38" s="2">
        <f t="shared" si="2"/>
        <v>2131.5838980607473</v>
      </c>
      <c r="E38" s="2">
        <f t="shared" si="0"/>
        <v>68210.68473794391</v>
      </c>
      <c r="F38" s="2">
        <f>SUM($D$7:D38)</f>
        <v>47737.68982049063</v>
      </c>
    </row>
    <row r="39" spans="1:6" ht="15">
      <c r="A39">
        <f t="shared" si="3"/>
        <v>33</v>
      </c>
      <c r="B39" s="2">
        <f t="shared" si="5"/>
        <v>2131.5838980607473</v>
      </c>
      <c r="C39" s="2">
        <f t="shared" si="1"/>
        <v>53.28959745151869</v>
      </c>
      <c r="D39" s="2">
        <f t="shared" si="2"/>
        <v>2184.873495512266</v>
      </c>
      <c r="E39" s="2">
        <f t="shared" si="0"/>
        <v>72100.82535190477</v>
      </c>
      <c r="F39" s="2">
        <f>SUM($D$7:D39)</f>
        <v>49922.563316002896</v>
      </c>
    </row>
    <row r="40" spans="1:6" ht="15">
      <c r="A40">
        <f t="shared" si="3"/>
        <v>34</v>
      </c>
      <c r="B40" s="2">
        <f t="shared" si="5"/>
        <v>2184.873495512266</v>
      </c>
      <c r="C40" s="2">
        <f t="shared" si="1"/>
        <v>54.62183738780665</v>
      </c>
      <c r="D40" s="2">
        <f t="shared" si="2"/>
        <v>2239.4953329000728</v>
      </c>
      <c r="E40" s="2">
        <f t="shared" si="0"/>
        <v>76142.84131860247</v>
      </c>
      <c r="F40" s="2">
        <f>SUM($D$7:D40)</f>
        <v>52162.05864890297</v>
      </c>
    </row>
    <row r="41" spans="1:6" ht="15">
      <c r="A41">
        <f t="shared" si="3"/>
        <v>35</v>
      </c>
      <c r="B41" s="2">
        <f t="shared" si="5"/>
        <v>2239.4953329000728</v>
      </c>
      <c r="C41" s="2">
        <f t="shared" si="1"/>
        <v>55.98738332250182</v>
      </c>
      <c r="D41" s="2">
        <f t="shared" si="2"/>
        <v>2295.4827162225747</v>
      </c>
      <c r="E41" s="2">
        <f t="shared" si="0"/>
        <v>80341.89506779012</v>
      </c>
      <c r="F41" s="2">
        <f>SUM($D$7:D41)</f>
        <v>54457.541365125544</v>
      </c>
    </row>
    <row r="42" spans="1:6" ht="15">
      <c r="A42">
        <f t="shared" si="3"/>
        <v>36</v>
      </c>
      <c r="B42" s="2">
        <f t="shared" si="5"/>
        <v>2295.4827162225747</v>
      </c>
      <c r="C42" s="2">
        <f t="shared" si="1"/>
        <v>57.38706790556437</v>
      </c>
      <c r="D42" s="2">
        <f t="shared" si="2"/>
        <v>2352.869784128139</v>
      </c>
      <c r="E42" s="2">
        <f t="shared" si="0"/>
        <v>84703.31222861301</v>
      </c>
      <c r="F42" s="2">
        <f>SUM($D$7:D42)</f>
        <v>56810.41114925368</v>
      </c>
    </row>
    <row r="43" spans="1:6" ht="15">
      <c r="A43">
        <f t="shared" si="3"/>
        <v>37</v>
      </c>
      <c r="B43" s="2">
        <f t="shared" si="5"/>
        <v>2352.869784128139</v>
      </c>
      <c r="C43" s="2">
        <f t="shared" si="1"/>
        <v>58.821744603203484</v>
      </c>
      <c r="D43" s="2">
        <f t="shared" si="2"/>
        <v>2411.6915287313427</v>
      </c>
      <c r="E43" s="2">
        <f t="shared" si="0"/>
        <v>89232.58656305968</v>
      </c>
      <c r="F43" s="2">
        <f>SUM($D$7:D43)</f>
        <v>59222.10267798503</v>
      </c>
    </row>
    <row r="44" spans="1:6" ht="15">
      <c r="A44">
        <f t="shared" si="3"/>
        <v>38</v>
      </c>
      <c r="B44" s="2">
        <f t="shared" si="5"/>
        <v>2411.6915287313427</v>
      </c>
      <c r="C44" s="2">
        <f t="shared" si="1"/>
        <v>60.29228821828357</v>
      </c>
      <c r="D44" s="2">
        <f t="shared" si="2"/>
        <v>2471.983816949626</v>
      </c>
      <c r="E44" s="2">
        <f t="shared" si="0"/>
        <v>93935.3850440858</v>
      </c>
      <c r="F44" s="2">
        <f>SUM($D$7:D44)</f>
        <v>61694.08649493466</v>
      </c>
    </row>
    <row r="45" spans="1:6" ht="15">
      <c r="A45">
        <f t="shared" si="3"/>
        <v>39</v>
      </c>
      <c r="B45" s="2">
        <f t="shared" si="5"/>
        <v>2471.983816949626</v>
      </c>
      <c r="C45" s="2">
        <f t="shared" si="1"/>
        <v>61.799595423740655</v>
      </c>
      <c r="D45" s="2">
        <f t="shared" si="2"/>
        <v>2533.783412373367</v>
      </c>
      <c r="E45" s="2">
        <f t="shared" si="0"/>
        <v>98817.55308256131</v>
      </c>
      <c r="F45" s="2">
        <f>SUM($D$7:D45)</f>
        <v>64227.86990730803</v>
      </c>
    </row>
    <row r="46" spans="1:6" ht="15">
      <c r="A46">
        <f t="shared" si="3"/>
        <v>40</v>
      </c>
      <c r="B46" s="2">
        <f t="shared" si="5"/>
        <v>2533.783412373367</v>
      </c>
      <c r="C46" s="2">
        <f t="shared" si="1"/>
        <v>63.34458530933418</v>
      </c>
      <c r="D46" s="2">
        <f t="shared" si="2"/>
        <v>2597.127997682701</v>
      </c>
      <c r="E46" s="2">
        <f t="shared" si="0"/>
        <v>103885.11990730804</v>
      </c>
      <c r="F46" s="2">
        <f>SUM($D$7:D46)</f>
        <v>66824.99790499073</v>
      </c>
    </row>
    <row r="47" spans="1:6" ht="15">
      <c r="A47">
        <f t="shared" si="3"/>
        <v>41</v>
      </c>
      <c r="B47" s="2">
        <f t="shared" si="5"/>
        <v>2597.127997682701</v>
      </c>
      <c r="C47" s="2">
        <f t="shared" si="1"/>
        <v>64.92819994206752</v>
      </c>
      <c r="D47" s="2">
        <f t="shared" si="2"/>
        <v>2662.056197624768</v>
      </c>
      <c r="E47" s="2">
        <f t="shared" si="0"/>
        <v>109144.3041026155</v>
      </c>
      <c r="F47" s="2">
        <f>SUM($D$7:D47)</f>
        <v>69487.0541026155</v>
      </c>
    </row>
    <row r="48" spans="1:6" ht="15">
      <c r="A48">
        <f t="shared" si="3"/>
        <v>42</v>
      </c>
      <c r="B48" s="2">
        <f t="shared" si="5"/>
        <v>2662.056197624768</v>
      </c>
      <c r="C48" s="2">
        <f t="shared" si="1"/>
        <v>66.55140494061921</v>
      </c>
      <c r="D48" s="2">
        <f t="shared" si="2"/>
        <v>2728.6076025653874</v>
      </c>
      <c r="E48" s="2">
        <f t="shared" si="0"/>
        <v>114601.51930774628</v>
      </c>
      <c r="F48" s="2">
        <f>SUM($D$7:D48)</f>
        <v>72215.66170518089</v>
      </c>
    </row>
    <row r="49" spans="1:6" ht="15">
      <c r="A49">
        <f t="shared" si="3"/>
        <v>43</v>
      </c>
      <c r="B49" s="2">
        <f t="shared" si="5"/>
        <v>2728.6076025653874</v>
      </c>
      <c r="C49" s="2">
        <f t="shared" si="1"/>
        <v>68.21519006413469</v>
      </c>
      <c r="D49" s="2">
        <f t="shared" si="2"/>
        <v>2796.822792629522</v>
      </c>
      <c r="E49" s="2">
        <f t="shared" si="0"/>
        <v>120263.38008306945</v>
      </c>
      <c r="F49" s="2">
        <f>SUM($D$7:D49)</f>
        <v>75012.48449781041</v>
      </c>
    </row>
    <row r="50" spans="1:6" ht="15">
      <c r="A50">
        <f t="shared" si="3"/>
        <v>44</v>
      </c>
      <c r="B50" s="2">
        <f t="shared" si="5"/>
        <v>2796.822792629522</v>
      </c>
      <c r="C50" s="2">
        <f t="shared" si="1"/>
        <v>69.92056981573806</v>
      </c>
      <c r="D50" s="2">
        <f t="shared" si="2"/>
        <v>2866.74336244526</v>
      </c>
      <c r="E50" s="2">
        <f t="shared" si="0"/>
        <v>126136.70794759145</v>
      </c>
      <c r="F50" s="2">
        <f>SUM($D$7:D50)</f>
        <v>77879.22786025566</v>
      </c>
    </row>
    <row r="51" spans="1:6" ht="15">
      <c r="A51">
        <f t="shared" si="3"/>
        <v>45</v>
      </c>
      <c r="B51" s="2">
        <f t="shared" si="5"/>
        <v>2866.74336244526</v>
      </c>
      <c r="C51" s="2">
        <f t="shared" si="1"/>
        <v>71.66858406113151</v>
      </c>
      <c r="D51" s="2">
        <f t="shared" si="2"/>
        <v>2938.411946506392</v>
      </c>
      <c r="E51" s="2">
        <f t="shared" si="0"/>
        <v>132228.53759278764</v>
      </c>
      <c r="F51" s="2">
        <f>SUM($D$7:D51)</f>
        <v>80817.63980676205</v>
      </c>
    </row>
    <row r="52" spans="1:6" ht="15">
      <c r="A52">
        <f t="shared" si="3"/>
        <v>46</v>
      </c>
      <c r="B52" s="2">
        <f t="shared" si="5"/>
        <v>2938.411946506392</v>
      </c>
      <c r="C52" s="2">
        <f t="shared" si="1"/>
        <v>73.4602986626598</v>
      </c>
      <c r="D52" s="2">
        <f t="shared" si="2"/>
        <v>3011.8722451690514</v>
      </c>
      <c r="E52" s="2">
        <f t="shared" si="0"/>
        <v>138546.12327777638</v>
      </c>
      <c r="F52" s="2">
        <f>SUM($D$7:D52)</f>
        <v>83829.5120519311</v>
      </c>
    </row>
    <row r="53" spans="1:6" ht="15">
      <c r="A53">
        <f t="shared" si="3"/>
        <v>47</v>
      </c>
      <c r="B53" s="2">
        <f t="shared" si="5"/>
        <v>3011.8722451690514</v>
      </c>
      <c r="C53" s="2">
        <f t="shared" si="1"/>
        <v>75.29680612922628</v>
      </c>
      <c r="D53" s="2">
        <f t="shared" si="2"/>
        <v>3087.1690512982777</v>
      </c>
      <c r="E53" s="2">
        <f t="shared" si="0"/>
        <v>145096.94541101906</v>
      </c>
      <c r="F53" s="2">
        <f>SUM($D$7:D53)</f>
        <v>86916.68110322938</v>
      </c>
    </row>
    <row r="54" spans="1:6" ht="15">
      <c r="A54">
        <f t="shared" si="3"/>
        <v>48</v>
      </c>
      <c r="B54" s="2">
        <f t="shared" si="5"/>
        <v>3087.1690512982777</v>
      </c>
      <c r="C54" s="2">
        <f t="shared" si="1"/>
        <v>77.17922628245695</v>
      </c>
      <c r="D54" s="2">
        <f t="shared" si="2"/>
        <v>3164.3482775807347</v>
      </c>
      <c r="E54" s="2">
        <f t="shared" si="0"/>
        <v>151888.71732387526</v>
      </c>
      <c r="F54" s="2">
        <f>SUM($D$7:D54)</f>
        <v>90081.02938081011</v>
      </c>
    </row>
    <row r="55" spans="1:6" ht="15">
      <c r="A55">
        <f t="shared" si="3"/>
        <v>49</v>
      </c>
      <c r="B55" s="2">
        <f t="shared" si="5"/>
        <v>3164.3482775807347</v>
      </c>
      <c r="C55" s="2">
        <f t="shared" si="1"/>
        <v>79.10870693951837</v>
      </c>
      <c r="D55" s="2">
        <f t="shared" si="2"/>
        <v>3243.456984520253</v>
      </c>
      <c r="E55" s="2">
        <f t="shared" si="0"/>
        <v>158929.3922414924</v>
      </c>
      <c r="F55" s="2">
        <f>SUM($D$7:D55)</f>
        <v>93324.48636533036</v>
      </c>
    </row>
    <row r="56" spans="1:6" ht="15">
      <c r="A56">
        <f t="shared" si="3"/>
        <v>50</v>
      </c>
      <c r="B56" s="2">
        <f t="shared" si="5"/>
        <v>3243.456984520253</v>
      </c>
      <c r="C56" s="2">
        <f t="shared" si="1"/>
        <v>81.08642461300633</v>
      </c>
      <c r="D56" s="2">
        <f t="shared" si="2"/>
        <v>3324.5434091332595</v>
      </c>
      <c r="E56" s="2">
        <f t="shared" si="0"/>
        <v>166227.17045666298</v>
      </c>
      <c r="F56" s="2">
        <f>SUM($D$7:D56)</f>
        <v>96649.02977446362</v>
      </c>
    </row>
    <row r="57" spans="1:6" ht="15">
      <c r="A57">
        <f t="shared" si="3"/>
        <v>51</v>
      </c>
      <c r="B57" s="2">
        <f t="shared" si="5"/>
        <v>3324.5434091332595</v>
      </c>
      <c r="C57" s="2">
        <f t="shared" si="1"/>
        <v>83.11358522833149</v>
      </c>
      <c r="D57" s="2">
        <f t="shared" si="2"/>
        <v>3407.656994361591</v>
      </c>
      <c r="E57" s="2">
        <f t="shared" si="0"/>
        <v>173790.50671244113</v>
      </c>
      <c r="F57" s="2">
        <f>SUM($D$7:D57)</f>
        <v>100056.68676882521</v>
      </c>
    </row>
    <row r="58" spans="1:6" ht="15">
      <c r="A58">
        <f t="shared" si="3"/>
        <v>52</v>
      </c>
      <c r="B58" s="2">
        <f t="shared" si="5"/>
        <v>3407.656994361591</v>
      </c>
      <c r="C58" s="2">
        <f t="shared" si="1"/>
        <v>85.19142485903978</v>
      </c>
      <c r="D58" s="2">
        <f t="shared" si="2"/>
        <v>3492.8484192206306</v>
      </c>
      <c r="E58" s="2">
        <f t="shared" si="0"/>
        <v>181628.1177994728</v>
      </c>
      <c r="F58" s="2">
        <f>SUM($D$7:D58)</f>
        <v>103549.53518804585</v>
      </c>
    </row>
    <row r="59" spans="1:6" ht="15">
      <c r="A59">
        <f t="shared" si="3"/>
        <v>53</v>
      </c>
      <c r="B59" s="2">
        <f t="shared" si="5"/>
        <v>3492.8484192206306</v>
      </c>
      <c r="C59" s="2">
        <f t="shared" si="1"/>
        <v>87.32121048051577</v>
      </c>
      <c r="D59" s="2">
        <f t="shared" si="2"/>
        <v>3580.1696297011463</v>
      </c>
      <c r="E59" s="2">
        <f t="shared" si="0"/>
        <v>189748.99037416076</v>
      </c>
      <c r="F59" s="2">
        <f>SUM($D$7:D59)</f>
        <v>107129.704817747</v>
      </c>
    </row>
    <row r="60" spans="1:6" ht="15">
      <c r="A60">
        <f t="shared" si="3"/>
        <v>54</v>
      </c>
      <c r="B60" s="2">
        <f t="shared" si="5"/>
        <v>3580.1696297011463</v>
      </c>
      <c r="C60" s="2">
        <f t="shared" si="1"/>
        <v>89.50424074252867</v>
      </c>
      <c r="D60" s="2">
        <f t="shared" si="2"/>
        <v>3669.673870443675</v>
      </c>
      <c r="E60" s="2">
        <f t="shared" si="0"/>
        <v>198162.38900395844</v>
      </c>
      <c r="F60" s="2">
        <f>SUM($D$7:D60)</f>
        <v>110799.37868819067</v>
      </c>
    </row>
    <row r="61" spans="1:6" ht="15">
      <c r="A61">
        <f t="shared" si="3"/>
        <v>55</v>
      </c>
      <c r="B61" s="2">
        <f t="shared" si="5"/>
        <v>3669.673870443675</v>
      </c>
      <c r="C61" s="2">
        <f t="shared" si="1"/>
        <v>91.74184676109188</v>
      </c>
      <c r="D61" s="2">
        <f t="shared" si="2"/>
        <v>3761.4157172047667</v>
      </c>
      <c r="E61" s="2">
        <f t="shared" si="0"/>
        <v>206877.86444626216</v>
      </c>
      <c r="F61" s="2">
        <f>SUM($D$7:D61)</f>
        <v>114560.79440539544</v>
      </c>
    </row>
    <row r="62" spans="1:6" ht="15">
      <c r="A62">
        <f t="shared" si="3"/>
        <v>56</v>
      </c>
      <c r="B62" s="2">
        <f t="shared" si="5"/>
        <v>3761.4157172047667</v>
      </c>
      <c r="C62" s="2">
        <f t="shared" si="1"/>
        <v>94.03539293011917</v>
      </c>
      <c r="D62" s="2">
        <f t="shared" si="2"/>
        <v>3855.4511101348858</v>
      </c>
      <c r="E62" s="2">
        <f t="shared" si="0"/>
        <v>215905.2621675536</v>
      </c>
      <c r="F62" s="2">
        <f>SUM($D$7:D62)</f>
        <v>118416.24551553033</v>
      </c>
    </row>
    <row r="63" spans="1:6" ht="15">
      <c r="A63">
        <f t="shared" si="3"/>
        <v>57</v>
      </c>
      <c r="B63" s="2">
        <f t="shared" si="5"/>
        <v>3855.4511101348858</v>
      </c>
      <c r="C63" s="2">
        <f t="shared" si="1"/>
        <v>96.38627775337216</v>
      </c>
      <c r="D63" s="2">
        <f t="shared" si="2"/>
        <v>3951.837387888258</v>
      </c>
      <c r="E63" s="2">
        <f t="shared" si="0"/>
        <v>225254.7311096307</v>
      </c>
      <c r="F63" s="2">
        <f>SUM($D$7:D63)</f>
        <v>122368.08290341859</v>
      </c>
    </row>
    <row r="64" spans="1:6" ht="15">
      <c r="A64">
        <f t="shared" si="3"/>
        <v>58</v>
      </c>
      <c r="B64" s="2">
        <f t="shared" si="5"/>
        <v>3951.837387888258</v>
      </c>
      <c r="C64" s="2">
        <f t="shared" si="1"/>
        <v>98.79593469720646</v>
      </c>
      <c r="D64" s="2">
        <f t="shared" si="2"/>
        <v>4050.6333225854646</v>
      </c>
      <c r="E64" s="2">
        <f t="shared" si="0"/>
        <v>234936.73270995694</v>
      </c>
      <c r="F64" s="2">
        <f>SUM($D$7:D64)</f>
        <v>126418.71622600405</v>
      </c>
    </row>
    <row r="65" spans="1:6" ht="15">
      <c r="A65">
        <f t="shared" si="3"/>
        <v>59</v>
      </c>
      <c r="B65" s="2">
        <f t="shared" si="5"/>
        <v>4050.6333225854646</v>
      </c>
      <c r="C65" s="2">
        <f t="shared" si="1"/>
        <v>101.26583306463662</v>
      </c>
      <c r="D65" s="2">
        <f t="shared" si="2"/>
        <v>4151.899155650101</v>
      </c>
      <c r="E65" s="2">
        <f t="shared" si="0"/>
        <v>244962.05018335598</v>
      </c>
      <c r="F65" s="2">
        <f>SUM($D$7:D65)</f>
        <v>130570.61538165415</v>
      </c>
    </row>
    <row r="66" spans="1:6" ht="15">
      <c r="A66">
        <f t="shared" si="3"/>
        <v>60</v>
      </c>
      <c r="B66" s="2">
        <f t="shared" si="5"/>
        <v>4151.899155650101</v>
      </c>
      <c r="C66" s="2">
        <f t="shared" si="1"/>
        <v>103.79747889125254</v>
      </c>
      <c r="D66" s="2">
        <f t="shared" si="2"/>
        <v>4255.696634541354</v>
      </c>
      <c r="E66" s="2">
        <f t="shared" si="0"/>
        <v>255341.79807248124</v>
      </c>
      <c r="F66" s="2">
        <f>SUM($D$7:D66)</f>
        <v>134826.3120161955</v>
      </c>
    </row>
    <row r="67" spans="1:6" ht="15">
      <c r="A67">
        <f t="shared" si="3"/>
        <v>61</v>
      </c>
      <c r="B67" s="2">
        <f t="shared" si="5"/>
        <v>4255.696634541354</v>
      </c>
      <c r="C67" s="2">
        <f t="shared" si="1"/>
        <v>106.39241586353386</v>
      </c>
      <c r="D67" s="2">
        <f t="shared" si="2"/>
        <v>4362.0890504048875</v>
      </c>
      <c r="E67" s="2">
        <f t="shared" si="0"/>
        <v>266087.43207469815</v>
      </c>
      <c r="F67" s="2">
        <f>SUM($D$7:D67)</f>
        <v>139188.4010666004</v>
      </c>
    </row>
    <row r="68" spans="1:6" ht="15">
      <c r="A68">
        <f t="shared" si="3"/>
        <v>62</v>
      </c>
      <c r="B68" s="2">
        <f t="shared" si="5"/>
        <v>4362.0890504048875</v>
      </c>
      <c r="C68" s="2">
        <f t="shared" si="1"/>
        <v>109.0522262601222</v>
      </c>
      <c r="D68" s="2">
        <f t="shared" si="2"/>
        <v>4471.14127666501</v>
      </c>
      <c r="E68" s="2">
        <f t="shared" si="0"/>
        <v>277210.75915323064</v>
      </c>
      <c r="F68" s="2">
        <f>SUM($D$7:D68)</f>
        <v>143659.5423432654</v>
      </c>
    </row>
    <row r="69" spans="1:6" ht="15">
      <c r="A69">
        <f t="shared" si="3"/>
        <v>63</v>
      </c>
      <c r="B69" s="2">
        <f t="shared" si="5"/>
        <v>4471.14127666501</v>
      </c>
      <c r="C69" s="2">
        <f t="shared" si="1"/>
        <v>111.77853191662525</v>
      </c>
      <c r="D69" s="2">
        <f t="shared" si="2"/>
        <v>4582.919808581635</v>
      </c>
      <c r="E69" s="2">
        <f t="shared" si="0"/>
        <v>288723.947940643</v>
      </c>
      <c r="F69" s="2">
        <f>SUM($D$7:D69)</f>
        <v>148242.46215184705</v>
      </c>
    </row>
    <row r="70" spans="1:6" ht="15">
      <c r="A70">
        <f t="shared" si="3"/>
        <v>64</v>
      </c>
      <c r="B70" s="2">
        <f t="shared" si="5"/>
        <v>4582.919808581635</v>
      </c>
      <c r="C70" s="2">
        <f t="shared" si="1"/>
        <v>114.57299521454088</v>
      </c>
      <c r="D70" s="2">
        <f t="shared" si="2"/>
        <v>4697.492803796176</v>
      </c>
      <c r="E70" s="2">
        <f t="shared" si="0"/>
        <v>300639.5394429553</v>
      </c>
      <c r="F70" s="2">
        <f>SUM($D$7:D70)</f>
        <v>152939.95495564322</v>
      </c>
    </row>
    <row r="71" spans="1:6" ht="15">
      <c r="A71">
        <f t="shared" si="3"/>
        <v>65</v>
      </c>
      <c r="B71" s="2">
        <f t="shared" si="5"/>
        <v>4697.492803796176</v>
      </c>
      <c r="C71" s="2">
        <f t="shared" si="1"/>
        <v>117.43732009490441</v>
      </c>
      <c r="D71" s="2">
        <f t="shared" si="2"/>
        <v>4814.930123891081</v>
      </c>
      <c r="E71" s="2">
        <f aca="true" t="shared" si="6" ref="E71:E134">D71*A71</f>
        <v>312970.4580529203</v>
      </c>
      <c r="F71" s="2">
        <f>SUM($D$7:D71)</f>
        <v>157754.8850795343</v>
      </c>
    </row>
    <row r="72" spans="1:6" ht="15">
      <c r="A72">
        <f t="shared" si="3"/>
        <v>66</v>
      </c>
      <c r="B72" s="2">
        <f t="shared" si="5"/>
        <v>4814.930123891081</v>
      </c>
      <c r="C72" s="2">
        <f aca="true" t="shared" si="7" ref="C72:C135">B72*$B$3</f>
        <v>120.37325309727703</v>
      </c>
      <c r="D72" s="2">
        <f aca="true" t="shared" si="8" ref="D72:D135">B72+C72</f>
        <v>4935.303376988359</v>
      </c>
      <c r="E72" s="2">
        <f t="shared" si="6"/>
        <v>325730.0228812317</v>
      </c>
      <c r="F72" s="2">
        <f>SUM($D$7:D72)</f>
        <v>162690.18845652265</v>
      </c>
    </row>
    <row r="73" spans="1:6" ht="15">
      <c r="A73">
        <f aca="true" t="shared" si="9" ref="A73:A136">A72+1</f>
        <v>67</v>
      </c>
      <c r="B73" s="2">
        <f t="shared" si="5"/>
        <v>4935.303376988359</v>
      </c>
      <c r="C73" s="2">
        <f t="shared" si="7"/>
        <v>123.38258442470897</v>
      </c>
      <c r="D73" s="2">
        <f t="shared" si="8"/>
        <v>5058.685961413068</v>
      </c>
      <c r="E73" s="2">
        <f t="shared" si="6"/>
        <v>338931.95941467554</v>
      </c>
      <c r="F73" s="2">
        <f>SUM($D$7:D73)</f>
        <v>167748.87441793573</v>
      </c>
    </row>
    <row r="74" spans="1:6" ht="15">
      <c r="A74">
        <f t="shared" si="9"/>
        <v>68</v>
      </c>
      <c r="B74" s="2">
        <f t="shared" si="5"/>
        <v>5058.685961413068</v>
      </c>
      <c r="C74" s="2">
        <f t="shared" si="7"/>
        <v>126.46714903532671</v>
      </c>
      <c r="D74" s="2">
        <f t="shared" si="8"/>
        <v>5185.153110448395</v>
      </c>
      <c r="E74" s="2">
        <f t="shared" si="6"/>
        <v>352590.4115104908</v>
      </c>
      <c r="F74" s="2">
        <f>SUM($D$7:D74)</f>
        <v>172934.02752838412</v>
      </c>
    </row>
    <row r="75" spans="1:6" ht="15">
      <c r="A75">
        <f t="shared" si="9"/>
        <v>69</v>
      </c>
      <c r="B75" s="2">
        <f t="shared" si="5"/>
        <v>5185.153110448395</v>
      </c>
      <c r="C75" s="2">
        <f t="shared" si="7"/>
        <v>129.62882776120986</v>
      </c>
      <c r="D75" s="2">
        <f t="shared" si="8"/>
        <v>5314.781938209605</v>
      </c>
      <c r="E75" s="2">
        <f t="shared" si="6"/>
        <v>366719.95373646275</v>
      </c>
      <c r="F75" s="2">
        <f>SUM($D$7:D75)</f>
        <v>178248.80946659372</v>
      </c>
    </row>
    <row r="76" spans="1:6" ht="15">
      <c r="A76">
        <f t="shared" si="9"/>
        <v>70</v>
      </c>
      <c r="B76" s="2">
        <f t="shared" si="5"/>
        <v>5314.781938209605</v>
      </c>
      <c r="C76" s="2">
        <f t="shared" si="7"/>
        <v>132.86954845524014</v>
      </c>
      <c r="D76" s="2">
        <f t="shared" si="8"/>
        <v>5447.651486664845</v>
      </c>
      <c r="E76" s="2">
        <f t="shared" si="6"/>
        <v>381335.60406653915</v>
      </c>
      <c r="F76" s="2">
        <f>SUM($D$7:D76)</f>
        <v>183696.46095325856</v>
      </c>
    </row>
    <row r="77" spans="1:6" ht="15">
      <c r="A77">
        <f t="shared" si="9"/>
        <v>71</v>
      </c>
      <c r="B77" s="2">
        <f t="shared" si="5"/>
        <v>5447.651486664845</v>
      </c>
      <c r="C77" s="2">
        <f t="shared" si="7"/>
        <v>136.19128716662112</v>
      </c>
      <c r="D77" s="2">
        <f t="shared" si="8"/>
        <v>5583.842773831466</v>
      </c>
      <c r="E77" s="2">
        <f t="shared" si="6"/>
        <v>396452.8369420341</v>
      </c>
      <c r="F77" s="2">
        <f>SUM($D$7:D77)</f>
        <v>189280.30372709004</v>
      </c>
    </row>
    <row r="78" spans="1:6" ht="15">
      <c r="A78">
        <f t="shared" si="9"/>
        <v>72</v>
      </c>
      <c r="B78" s="2">
        <f t="shared" si="5"/>
        <v>5583.842773831466</v>
      </c>
      <c r="C78" s="2">
        <f t="shared" si="7"/>
        <v>139.59606934578665</v>
      </c>
      <c r="D78" s="2">
        <f t="shared" si="8"/>
        <v>5723.438843177252</v>
      </c>
      <c r="E78" s="2">
        <f t="shared" si="6"/>
        <v>412087.59670876217</v>
      </c>
      <c r="F78" s="2">
        <f>SUM($D$7:D78)</f>
        <v>195003.7425702673</v>
      </c>
    </row>
    <row r="79" spans="1:6" ht="15">
      <c r="A79">
        <f t="shared" si="9"/>
        <v>73</v>
      </c>
      <c r="B79" s="2">
        <f t="shared" si="5"/>
        <v>5723.438843177252</v>
      </c>
      <c r="C79" s="2">
        <f t="shared" si="7"/>
        <v>143.08597107943132</v>
      </c>
      <c r="D79" s="2">
        <f t="shared" si="8"/>
        <v>5866.524814256683</v>
      </c>
      <c r="E79" s="2">
        <f t="shared" si="6"/>
        <v>428256.31144073786</v>
      </c>
      <c r="F79" s="2">
        <f>SUM($D$7:D79)</f>
        <v>200870.26738452396</v>
      </c>
    </row>
    <row r="80" spans="1:6" ht="15">
      <c r="A80">
        <f t="shared" si="9"/>
        <v>74</v>
      </c>
      <c r="B80" s="2">
        <f t="shared" si="5"/>
        <v>5866.524814256683</v>
      </c>
      <c r="C80" s="2">
        <f t="shared" si="7"/>
        <v>146.6631203564171</v>
      </c>
      <c r="D80" s="2">
        <f t="shared" si="8"/>
        <v>6013.187934613101</v>
      </c>
      <c r="E80" s="2">
        <f t="shared" si="6"/>
        <v>444975.90716136945</v>
      </c>
      <c r="F80" s="2">
        <f>SUM($D$7:D80)</f>
        <v>206883.45531913705</v>
      </c>
    </row>
    <row r="81" spans="1:6" ht="15">
      <c r="A81">
        <f t="shared" si="9"/>
        <v>75</v>
      </c>
      <c r="B81" s="2">
        <f t="shared" si="5"/>
        <v>6013.187934613101</v>
      </c>
      <c r="C81" s="2">
        <f t="shared" si="7"/>
        <v>150.32969836532752</v>
      </c>
      <c r="D81" s="2">
        <f t="shared" si="8"/>
        <v>6163.517632978428</v>
      </c>
      <c r="E81" s="2">
        <f t="shared" si="6"/>
        <v>462263.8224733821</v>
      </c>
      <c r="F81" s="2">
        <f>SUM($D$7:D81)</f>
        <v>213046.97295211547</v>
      </c>
    </row>
    <row r="82" spans="1:6" ht="15">
      <c r="A82">
        <f t="shared" si="9"/>
        <v>76</v>
      </c>
      <c r="B82" s="2">
        <f t="shared" si="5"/>
        <v>6163.517632978428</v>
      </c>
      <c r="C82" s="2">
        <f t="shared" si="7"/>
        <v>154.0879408244607</v>
      </c>
      <c r="D82" s="2">
        <f t="shared" si="8"/>
        <v>6317.605573802889</v>
      </c>
      <c r="E82" s="2">
        <f t="shared" si="6"/>
        <v>480138.0236090196</v>
      </c>
      <c r="F82" s="2">
        <f>SUM($D$7:D82)</f>
        <v>219364.57852591836</v>
      </c>
    </row>
    <row r="83" spans="1:6" ht="15">
      <c r="A83">
        <f t="shared" si="9"/>
        <v>77</v>
      </c>
      <c r="B83" s="2">
        <f t="shared" si="5"/>
        <v>6317.605573802889</v>
      </c>
      <c r="C83" s="2">
        <f t="shared" si="7"/>
        <v>157.94013934507223</v>
      </c>
      <c r="D83" s="2">
        <f t="shared" si="8"/>
        <v>6475.545713147962</v>
      </c>
      <c r="E83" s="2">
        <f t="shared" si="6"/>
        <v>498617.01991239307</v>
      </c>
      <c r="F83" s="2">
        <f>SUM($D$7:D83)</f>
        <v>225840.12423906632</v>
      </c>
    </row>
    <row r="84" spans="1:6" ht="15">
      <c r="A84">
        <f t="shared" si="9"/>
        <v>78</v>
      </c>
      <c r="B84" s="2">
        <f t="shared" si="5"/>
        <v>6475.545713147962</v>
      </c>
      <c r="C84" s="2">
        <f t="shared" si="7"/>
        <v>161.88864282869906</v>
      </c>
      <c r="D84" s="2">
        <f t="shared" si="8"/>
        <v>6637.43435597666</v>
      </c>
      <c r="E84" s="2">
        <f t="shared" si="6"/>
        <v>517719.8797661795</v>
      </c>
      <c r="F84" s="2">
        <f>SUM($D$7:D84)</f>
        <v>232477.558595043</v>
      </c>
    </row>
    <row r="85" spans="1:6" ht="15">
      <c r="A85">
        <f t="shared" si="9"/>
        <v>79</v>
      </c>
      <c r="B85" s="2">
        <f t="shared" si="5"/>
        <v>6637.43435597666</v>
      </c>
      <c r="C85" s="2">
        <f t="shared" si="7"/>
        <v>165.93585889941653</v>
      </c>
      <c r="D85" s="2">
        <f t="shared" si="8"/>
        <v>6803.370214876077</v>
      </c>
      <c r="E85" s="2">
        <f t="shared" si="6"/>
        <v>537466.24697521</v>
      </c>
      <c r="F85" s="2">
        <f>SUM($D$7:D85)</f>
        <v>239280.92880991907</v>
      </c>
    </row>
    <row r="86" spans="1:6" ht="15">
      <c r="A86">
        <f t="shared" si="9"/>
        <v>80</v>
      </c>
      <c r="B86" s="2">
        <f t="shared" si="5"/>
        <v>6803.370214876077</v>
      </c>
      <c r="C86" s="2">
        <f t="shared" si="7"/>
        <v>170.08425537190192</v>
      </c>
      <c r="D86" s="2">
        <f t="shared" si="8"/>
        <v>6973.454470247979</v>
      </c>
      <c r="E86" s="2">
        <f t="shared" si="6"/>
        <v>557876.3576198383</v>
      </c>
      <c r="F86" s="2">
        <f>SUM($D$7:D86)</f>
        <v>246254.38328016707</v>
      </c>
    </row>
    <row r="87" spans="1:6" ht="15">
      <c r="A87">
        <f t="shared" si="9"/>
        <v>81</v>
      </c>
      <c r="B87" s="2">
        <f t="shared" si="5"/>
        <v>6973.454470247979</v>
      </c>
      <c r="C87" s="2">
        <f t="shared" si="7"/>
        <v>174.3363617561995</v>
      </c>
      <c r="D87" s="2">
        <f t="shared" si="8"/>
        <v>7147.790832004179</v>
      </c>
      <c r="E87" s="2">
        <f t="shared" si="6"/>
        <v>578971.0573923385</v>
      </c>
      <c r="F87" s="2">
        <f>SUM($D$7:D87)</f>
        <v>253402.17411217125</v>
      </c>
    </row>
    <row r="88" spans="1:6" ht="15">
      <c r="A88">
        <f t="shared" si="9"/>
        <v>82</v>
      </c>
      <c r="B88" s="2">
        <f t="shared" si="5"/>
        <v>7147.790832004179</v>
      </c>
      <c r="C88" s="2">
        <f t="shared" si="7"/>
        <v>178.6947708001045</v>
      </c>
      <c r="D88" s="2">
        <f t="shared" si="8"/>
        <v>7326.485602804283</v>
      </c>
      <c r="E88" s="2">
        <f t="shared" si="6"/>
        <v>600771.8194299513</v>
      </c>
      <c r="F88" s="2">
        <f>SUM($D$7:D88)</f>
        <v>260728.65971497554</v>
      </c>
    </row>
    <row r="89" spans="1:6" ht="15">
      <c r="A89">
        <f t="shared" si="9"/>
        <v>83</v>
      </c>
      <c r="B89" s="2">
        <f t="shared" si="5"/>
        <v>7326.485602804283</v>
      </c>
      <c r="C89" s="2">
        <f t="shared" si="7"/>
        <v>183.16214007010709</v>
      </c>
      <c r="D89" s="2">
        <f t="shared" si="8"/>
        <v>7509.64774287439</v>
      </c>
      <c r="E89" s="2">
        <f t="shared" si="6"/>
        <v>623300.7626585744</v>
      </c>
      <c r="F89" s="2">
        <f>SUM($D$7:D89)</f>
        <v>268238.3074578499</v>
      </c>
    </row>
    <row r="90" spans="1:6" ht="15">
      <c r="A90">
        <f t="shared" si="9"/>
        <v>84</v>
      </c>
      <c r="B90" s="2">
        <f t="shared" si="5"/>
        <v>7509.64774287439</v>
      </c>
      <c r="C90" s="2">
        <f t="shared" si="7"/>
        <v>187.74119357185975</v>
      </c>
      <c r="D90" s="2">
        <f t="shared" si="8"/>
        <v>7697.38893644625</v>
      </c>
      <c r="E90" s="2">
        <f t="shared" si="6"/>
        <v>646580.670661485</v>
      </c>
      <c r="F90" s="2">
        <f>SUM($D$7:D90)</f>
        <v>275935.69639429613</v>
      </c>
    </row>
    <row r="91" spans="1:6" ht="15">
      <c r="A91">
        <f t="shared" si="9"/>
        <v>85</v>
      </c>
      <c r="B91" s="2">
        <f t="shared" si="5"/>
        <v>7697.38893644625</v>
      </c>
      <c r="C91" s="2">
        <f t="shared" si="7"/>
        <v>192.43472341115626</v>
      </c>
      <c r="D91" s="2">
        <f t="shared" si="8"/>
        <v>7889.823659857407</v>
      </c>
      <c r="E91" s="2">
        <f t="shared" si="6"/>
        <v>670635.0110878795</v>
      </c>
      <c r="F91" s="2">
        <f>SUM($D$7:D91)</f>
        <v>283825.5200541535</v>
      </c>
    </row>
    <row r="92" spans="1:6" ht="15">
      <c r="A92">
        <f t="shared" si="9"/>
        <v>86</v>
      </c>
      <c r="B92" s="2">
        <f t="shared" si="5"/>
        <v>7889.823659857407</v>
      </c>
      <c r="C92" s="2">
        <f t="shared" si="7"/>
        <v>197.24559149643517</v>
      </c>
      <c r="D92" s="2">
        <f t="shared" si="8"/>
        <v>8087.0692513538415</v>
      </c>
      <c r="E92" s="2">
        <f t="shared" si="6"/>
        <v>695487.9556164304</v>
      </c>
      <c r="F92" s="2">
        <f>SUM($D$7:D92)</f>
        <v>291912.58930550737</v>
      </c>
    </row>
    <row r="93" spans="1:6" ht="15">
      <c r="A93">
        <f t="shared" si="9"/>
        <v>87</v>
      </c>
      <c r="B93" s="2">
        <f t="shared" si="5"/>
        <v>8087.0692513538415</v>
      </c>
      <c r="C93" s="2">
        <f t="shared" si="7"/>
        <v>202.17673128384604</v>
      </c>
      <c r="D93" s="2">
        <f t="shared" si="8"/>
        <v>8289.245982637687</v>
      </c>
      <c r="E93" s="2">
        <f t="shared" si="6"/>
        <v>721164.4004894788</v>
      </c>
      <c r="F93" s="2">
        <f>SUM($D$7:D93)</f>
        <v>300201.83528814506</v>
      </c>
    </row>
    <row r="94" spans="1:6" ht="15">
      <c r="A94">
        <f t="shared" si="9"/>
        <v>88</v>
      </c>
      <c r="B94" s="2">
        <f t="shared" si="5"/>
        <v>8289.245982637687</v>
      </c>
      <c r="C94" s="2">
        <f t="shared" si="7"/>
        <v>207.2311495659422</v>
      </c>
      <c r="D94" s="2">
        <f t="shared" si="8"/>
        <v>8496.477132203629</v>
      </c>
      <c r="E94" s="2">
        <f t="shared" si="6"/>
        <v>747689.9876339193</v>
      </c>
      <c r="F94" s="2">
        <f>SUM($D$7:D94)</f>
        <v>308698.3124203487</v>
      </c>
    </row>
    <row r="95" spans="1:6" ht="15">
      <c r="A95">
        <f t="shared" si="9"/>
        <v>89</v>
      </c>
      <c r="B95" s="2">
        <f aca="true" t="shared" si="10" ref="B95:B131">D94</f>
        <v>8496.477132203629</v>
      </c>
      <c r="C95" s="2">
        <f t="shared" si="7"/>
        <v>212.41192830509073</v>
      </c>
      <c r="D95" s="2">
        <f t="shared" si="8"/>
        <v>8708.88906050872</v>
      </c>
      <c r="E95" s="2">
        <f t="shared" si="6"/>
        <v>775091.1263852761</v>
      </c>
      <c r="F95" s="2">
        <f>SUM($D$7:D95)</f>
        <v>317407.2014808574</v>
      </c>
    </row>
    <row r="96" spans="1:6" ht="15">
      <c r="A96">
        <f t="shared" si="9"/>
        <v>90</v>
      </c>
      <c r="B96" s="2">
        <f t="shared" si="10"/>
        <v>8708.88906050872</v>
      </c>
      <c r="C96" s="2">
        <f t="shared" si="7"/>
        <v>217.722226512718</v>
      </c>
      <c r="D96" s="2">
        <f t="shared" si="8"/>
        <v>8926.611287021438</v>
      </c>
      <c r="E96" s="2">
        <f t="shared" si="6"/>
        <v>803395.0158319294</v>
      </c>
      <c r="F96" s="2">
        <f>SUM($D$7:D96)</f>
        <v>326333.8127678788</v>
      </c>
    </row>
    <row r="97" spans="1:6" ht="15">
      <c r="A97">
        <f t="shared" si="9"/>
        <v>91</v>
      </c>
      <c r="B97" s="2">
        <f t="shared" si="10"/>
        <v>8926.611287021438</v>
      </c>
      <c r="C97" s="2">
        <f t="shared" si="7"/>
        <v>223.16528217553596</v>
      </c>
      <c r="D97" s="2">
        <f t="shared" si="8"/>
        <v>9149.776569196974</v>
      </c>
      <c r="E97" s="2">
        <f t="shared" si="6"/>
        <v>832629.6677969247</v>
      </c>
      <c r="F97" s="2">
        <f>SUM($D$7:D97)</f>
        <v>335483.58933707577</v>
      </c>
    </row>
    <row r="98" spans="1:6" ht="15">
      <c r="A98">
        <f t="shared" si="9"/>
        <v>92</v>
      </c>
      <c r="B98" s="2">
        <f t="shared" si="10"/>
        <v>9149.776569196974</v>
      </c>
      <c r="C98" s="2">
        <f t="shared" si="7"/>
        <v>228.74441422992436</v>
      </c>
      <c r="D98" s="2">
        <f t="shared" si="8"/>
        <v>9378.520983426899</v>
      </c>
      <c r="E98" s="2">
        <f t="shared" si="6"/>
        <v>862823.9304752747</v>
      </c>
      <c r="F98" s="2">
        <f>SUM($D$7:D98)</f>
        <v>344862.11032050266</v>
      </c>
    </row>
    <row r="99" spans="1:6" ht="15">
      <c r="A99">
        <f t="shared" si="9"/>
        <v>93</v>
      </c>
      <c r="B99" s="2">
        <f t="shared" si="10"/>
        <v>9378.520983426899</v>
      </c>
      <c r="C99" s="2">
        <f t="shared" si="7"/>
        <v>234.46302458567249</v>
      </c>
      <c r="D99" s="2">
        <f t="shared" si="8"/>
        <v>9612.984008012572</v>
      </c>
      <c r="E99" s="2">
        <f t="shared" si="6"/>
        <v>894007.5127451692</v>
      </c>
      <c r="F99" s="2">
        <f>SUM($D$7:D99)</f>
        <v>354475.09432851523</v>
      </c>
    </row>
    <row r="100" spans="1:6" ht="15">
      <c r="A100">
        <f t="shared" si="9"/>
        <v>94</v>
      </c>
      <c r="B100" s="2">
        <f t="shared" si="10"/>
        <v>9612.984008012572</v>
      </c>
      <c r="C100" s="2">
        <f t="shared" si="7"/>
        <v>240.3246002003143</v>
      </c>
      <c r="D100" s="2">
        <f t="shared" si="8"/>
        <v>9853.308608212887</v>
      </c>
      <c r="E100" s="2">
        <f t="shared" si="6"/>
        <v>926211.0091720114</v>
      </c>
      <c r="F100" s="2">
        <f>SUM($D$7:D100)</f>
        <v>364328.4029367281</v>
      </c>
    </row>
    <row r="101" spans="1:6" ht="15">
      <c r="A101">
        <f t="shared" si="9"/>
        <v>95</v>
      </c>
      <c r="B101" s="2">
        <f t="shared" si="10"/>
        <v>9853.308608212887</v>
      </c>
      <c r="C101" s="2">
        <f t="shared" si="7"/>
        <v>246.3327152053222</v>
      </c>
      <c r="D101" s="2">
        <f t="shared" si="8"/>
        <v>10099.64132341821</v>
      </c>
      <c r="E101" s="2">
        <f t="shared" si="6"/>
        <v>959465.9257247299</v>
      </c>
      <c r="F101" s="2">
        <f>SUM($D$7:D101)</f>
        <v>374428.0442601463</v>
      </c>
    </row>
    <row r="102" spans="1:6" ht="15">
      <c r="A102">
        <f t="shared" si="9"/>
        <v>96</v>
      </c>
      <c r="B102" s="2">
        <f t="shared" si="10"/>
        <v>10099.64132341821</v>
      </c>
      <c r="C102" s="2">
        <f t="shared" si="7"/>
        <v>252.49103308545523</v>
      </c>
      <c r="D102" s="2">
        <f t="shared" si="8"/>
        <v>10352.132356503664</v>
      </c>
      <c r="E102" s="2">
        <f t="shared" si="6"/>
        <v>993804.7062243517</v>
      </c>
      <c r="F102" s="2">
        <f>SUM($D$7:D102)</f>
        <v>384780.17661664996</v>
      </c>
    </row>
    <row r="103" spans="1:6" ht="15">
      <c r="A103">
        <f t="shared" si="9"/>
        <v>97</v>
      </c>
      <c r="B103" s="2">
        <f t="shared" si="10"/>
        <v>10352.132356503664</v>
      </c>
      <c r="C103" s="2">
        <f t="shared" si="7"/>
        <v>258.8033089125916</v>
      </c>
      <c r="D103" s="2">
        <f t="shared" si="8"/>
        <v>10610.935665416255</v>
      </c>
      <c r="E103" s="2">
        <f t="shared" si="6"/>
        <v>1029260.7595453768</v>
      </c>
      <c r="F103" s="2">
        <f>SUM($D$7:D103)</f>
        <v>395391.1122820662</v>
      </c>
    </row>
    <row r="104" spans="1:6" ht="15">
      <c r="A104">
        <f t="shared" si="9"/>
        <v>98</v>
      </c>
      <c r="B104" s="2">
        <f t="shared" si="10"/>
        <v>10610.935665416255</v>
      </c>
      <c r="C104" s="2">
        <f t="shared" si="7"/>
        <v>265.27339163540637</v>
      </c>
      <c r="D104" s="2">
        <f t="shared" si="8"/>
        <v>10876.209057051661</v>
      </c>
      <c r="E104" s="2">
        <f t="shared" si="6"/>
        <v>1065868.487591063</v>
      </c>
      <c r="F104" s="2">
        <f>SUM($D$7:D104)</f>
        <v>406267.3213391179</v>
      </c>
    </row>
    <row r="105" spans="1:6" ht="15">
      <c r="A105">
        <f t="shared" si="9"/>
        <v>99</v>
      </c>
      <c r="B105" s="2">
        <f t="shared" si="10"/>
        <v>10876.209057051661</v>
      </c>
      <c r="C105" s="2">
        <f t="shared" si="7"/>
        <v>271.90522642629156</v>
      </c>
      <c r="D105" s="2">
        <f t="shared" si="8"/>
        <v>11148.114283477953</v>
      </c>
      <c r="E105" s="2">
        <f t="shared" si="6"/>
        <v>1103663.3140643174</v>
      </c>
      <c r="F105" s="2">
        <f>SUM($D$7:D105)</f>
        <v>417415.43562259583</v>
      </c>
    </row>
    <row r="106" spans="1:6" ht="15">
      <c r="A106">
        <f t="shared" si="9"/>
        <v>100</v>
      </c>
      <c r="B106" s="2">
        <f t="shared" si="10"/>
        <v>11148.114283477953</v>
      </c>
      <c r="C106" s="2">
        <f t="shared" si="7"/>
        <v>278.7028570869488</v>
      </c>
      <c r="D106" s="2">
        <f t="shared" si="8"/>
        <v>11426.817140564901</v>
      </c>
      <c r="E106" s="2">
        <f t="shared" si="6"/>
        <v>1142681.71405649</v>
      </c>
      <c r="F106" s="2">
        <f>SUM($D$7:D106)</f>
        <v>428842.25276316074</v>
      </c>
    </row>
    <row r="107" spans="1:6" ht="15">
      <c r="A107">
        <f t="shared" si="9"/>
        <v>101</v>
      </c>
      <c r="B107" s="2">
        <f t="shared" si="10"/>
        <v>11426.817140564901</v>
      </c>
      <c r="C107" s="2">
        <f t="shared" si="7"/>
        <v>285.67042851412253</v>
      </c>
      <c r="D107" s="2">
        <f t="shared" si="8"/>
        <v>11712.487569079023</v>
      </c>
      <c r="E107" s="2">
        <f t="shared" si="6"/>
        <v>1182961.2444769812</v>
      </c>
      <c r="F107" s="2">
        <f>SUM($D$7:D107)</f>
        <v>440554.7403322398</v>
      </c>
    </row>
    <row r="108" spans="1:6" ht="15">
      <c r="A108">
        <f t="shared" si="9"/>
        <v>102</v>
      </c>
      <c r="B108" s="2">
        <f t="shared" si="10"/>
        <v>11712.487569079023</v>
      </c>
      <c r="C108" s="2">
        <f t="shared" si="7"/>
        <v>292.8121892269756</v>
      </c>
      <c r="D108" s="2">
        <f t="shared" si="8"/>
        <v>12005.299758305999</v>
      </c>
      <c r="E108" s="2">
        <f t="shared" si="6"/>
        <v>1224540.575347212</v>
      </c>
      <c r="F108" s="2">
        <f>SUM($D$7:D108)</f>
        <v>452560.0400905458</v>
      </c>
    </row>
    <row r="109" spans="1:6" ht="15">
      <c r="A109">
        <f t="shared" si="9"/>
        <v>103</v>
      </c>
      <c r="B109" s="2">
        <f t="shared" si="10"/>
        <v>12005.299758305999</v>
      </c>
      <c r="C109" s="2">
        <f t="shared" si="7"/>
        <v>300.13249395764996</v>
      </c>
      <c r="D109" s="2">
        <f t="shared" si="8"/>
        <v>12305.432252263648</v>
      </c>
      <c r="E109" s="2">
        <f t="shared" si="6"/>
        <v>1267459.5219831557</v>
      </c>
      <c r="F109" s="2">
        <f>SUM($D$7:D109)</f>
        <v>464865.47234280943</v>
      </c>
    </row>
    <row r="110" spans="1:6" ht="15">
      <c r="A110">
        <f t="shared" si="9"/>
        <v>104</v>
      </c>
      <c r="B110" s="2">
        <f t="shared" si="10"/>
        <v>12305.432252263648</v>
      </c>
      <c r="C110" s="2">
        <f t="shared" si="7"/>
        <v>307.63580630659123</v>
      </c>
      <c r="D110" s="2">
        <f t="shared" si="8"/>
        <v>12613.06805857024</v>
      </c>
      <c r="E110" s="2">
        <f t="shared" si="6"/>
        <v>1311759.078091305</v>
      </c>
      <c r="F110" s="2">
        <f>SUM($D$7:D110)</f>
        <v>477478.5404013797</v>
      </c>
    </row>
    <row r="111" spans="1:6" ht="15">
      <c r="A111">
        <f t="shared" si="9"/>
        <v>105</v>
      </c>
      <c r="B111" s="2">
        <f t="shared" si="10"/>
        <v>12613.06805857024</v>
      </c>
      <c r="C111" s="2">
        <f t="shared" si="7"/>
        <v>315.326701464256</v>
      </c>
      <c r="D111" s="2">
        <f t="shared" si="8"/>
        <v>12928.394760034495</v>
      </c>
      <c r="E111" s="2">
        <f t="shared" si="6"/>
        <v>1357481.449803622</v>
      </c>
      <c r="F111" s="2">
        <f>SUM($D$7:D111)</f>
        <v>490406.9351614142</v>
      </c>
    </row>
    <row r="112" spans="1:6" ht="15">
      <c r="A112">
        <f t="shared" si="9"/>
        <v>106</v>
      </c>
      <c r="B112" s="2">
        <f t="shared" si="10"/>
        <v>12928.394760034495</v>
      </c>
      <c r="C112" s="2">
        <f t="shared" si="7"/>
        <v>323.2098690008624</v>
      </c>
      <c r="D112" s="2">
        <f t="shared" si="8"/>
        <v>13251.604629035357</v>
      </c>
      <c r="E112" s="2">
        <f t="shared" si="6"/>
        <v>1404670.0906777477</v>
      </c>
      <c r="F112" s="2">
        <f>SUM($D$7:D112)</f>
        <v>503658.53979044955</v>
      </c>
    </row>
    <row r="113" spans="1:6" ht="15">
      <c r="A113">
        <f t="shared" si="9"/>
        <v>107</v>
      </c>
      <c r="B113" s="2">
        <f t="shared" si="10"/>
        <v>13251.604629035357</v>
      </c>
      <c r="C113" s="2">
        <f t="shared" si="7"/>
        <v>331.29011572588394</v>
      </c>
      <c r="D113" s="2">
        <f t="shared" si="8"/>
        <v>13582.89474476124</v>
      </c>
      <c r="E113" s="2">
        <f t="shared" si="6"/>
        <v>1453369.7376894527</v>
      </c>
      <c r="F113" s="2">
        <f>SUM($D$7:D113)</f>
        <v>517241.4345352108</v>
      </c>
    </row>
    <row r="114" spans="1:6" ht="15">
      <c r="A114">
        <f t="shared" si="9"/>
        <v>108</v>
      </c>
      <c r="B114" s="2">
        <f t="shared" si="10"/>
        <v>13582.89474476124</v>
      </c>
      <c r="C114" s="2">
        <f t="shared" si="7"/>
        <v>339.57236861903107</v>
      </c>
      <c r="D114" s="2">
        <f t="shared" si="8"/>
        <v>13922.467113380271</v>
      </c>
      <c r="E114" s="2">
        <f t="shared" si="6"/>
        <v>1503626.4482450692</v>
      </c>
      <c r="F114" s="2">
        <f>SUM($D$7:D114)</f>
        <v>531163.901648591</v>
      </c>
    </row>
    <row r="115" spans="1:6" ht="15">
      <c r="A115">
        <f t="shared" si="9"/>
        <v>109</v>
      </c>
      <c r="B115" s="2">
        <f t="shared" si="10"/>
        <v>13922.467113380271</v>
      </c>
      <c r="C115" s="2">
        <f t="shared" si="7"/>
        <v>348.0616778345068</v>
      </c>
      <c r="D115" s="2">
        <f t="shared" si="8"/>
        <v>14270.528791214778</v>
      </c>
      <c r="E115" s="2">
        <f t="shared" si="6"/>
        <v>1555487.6382424107</v>
      </c>
      <c r="F115" s="2">
        <f>SUM($D$7:D115)</f>
        <v>545434.4304398058</v>
      </c>
    </row>
    <row r="116" spans="1:6" ht="15">
      <c r="A116">
        <f t="shared" si="9"/>
        <v>110</v>
      </c>
      <c r="B116" s="2">
        <f t="shared" si="10"/>
        <v>14270.528791214778</v>
      </c>
      <c r="C116" s="2">
        <f t="shared" si="7"/>
        <v>356.76321978036947</v>
      </c>
      <c r="D116" s="2">
        <f t="shared" si="8"/>
        <v>14627.292010995146</v>
      </c>
      <c r="E116" s="2">
        <f t="shared" si="6"/>
        <v>1609002.1212094661</v>
      </c>
      <c r="F116" s="2">
        <f>SUM($D$7:D116)</f>
        <v>560061.7224508009</v>
      </c>
    </row>
    <row r="117" spans="1:6" ht="15">
      <c r="A117">
        <f t="shared" si="9"/>
        <v>111</v>
      </c>
      <c r="B117" s="2">
        <f t="shared" si="10"/>
        <v>14627.292010995146</v>
      </c>
      <c r="C117" s="2">
        <f t="shared" si="7"/>
        <v>365.6823002748787</v>
      </c>
      <c r="D117" s="2">
        <f t="shared" si="8"/>
        <v>14992.974311270025</v>
      </c>
      <c r="E117" s="2">
        <f t="shared" si="6"/>
        <v>1664220.1485509728</v>
      </c>
      <c r="F117" s="2">
        <f>SUM($D$7:D117)</f>
        <v>575054.696762071</v>
      </c>
    </row>
    <row r="118" spans="1:6" ht="15">
      <c r="A118">
        <f t="shared" si="9"/>
        <v>112</v>
      </c>
      <c r="B118" s="2">
        <f t="shared" si="10"/>
        <v>14992.974311270025</v>
      </c>
      <c r="C118" s="2">
        <f t="shared" si="7"/>
        <v>374.8243577817507</v>
      </c>
      <c r="D118" s="2">
        <f t="shared" si="8"/>
        <v>15367.798669051776</v>
      </c>
      <c r="E118" s="2">
        <f t="shared" si="6"/>
        <v>1721193.450933799</v>
      </c>
      <c r="F118" s="2">
        <f>SUM($D$7:D118)</f>
        <v>590422.4954311227</v>
      </c>
    </row>
    <row r="119" spans="1:6" ht="15">
      <c r="A119">
        <f t="shared" si="9"/>
        <v>113</v>
      </c>
      <c r="B119" s="2">
        <f t="shared" si="10"/>
        <v>15367.798669051776</v>
      </c>
      <c r="C119" s="2">
        <f t="shared" si="7"/>
        <v>384.1949667262944</v>
      </c>
      <c r="D119" s="2">
        <f t="shared" si="8"/>
        <v>15751.99363577807</v>
      </c>
      <c r="E119" s="2">
        <f t="shared" si="6"/>
        <v>1779975.280842922</v>
      </c>
      <c r="F119" s="2">
        <f>SUM($D$7:D119)</f>
        <v>606174.4890669008</v>
      </c>
    </row>
    <row r="120" spans="1:6" ht="15">
      <c r="A120">
        <f t="shared" si="9"/>
        <v>114</v>
      </c>
      <c r="B120" s="2">
        <f t="shared" si="10"/>
        <v>15751.99363577807</v>
      </c>
      <c r="C120" s="2">
        <f t="shared" si="7"/>
        <v>393.7998408944518</v>
      </c>
      <c r="D120" s="2">
        <f t="shared" si="8"/>
        <v>16145.793476672521</v>
      </c>
      <c r="E120" s="2">
        <f t="shared" si="6"/>
        <v>1840620.4563406673</v>
      </c>
      <c r="F120" s="2">
        <f>SUM($D$7:D120)</f>
        <v>622320.2825435733</v>
      </c>
    </row>
    <row r="121" spans="1:6" ht="15">
      <c r="A121">
        <f t="shared" si="9"/>
        <v>115</v>
      </c>
      <c r="B121" s="2">
        <f t="shared" si="10"/>
        <v>16145.793476672521</v>
      </c>
      <c r="C121" s="2">
        <f t="shared" si="7"/>
        <v>403.64483691681306</v>
      </c>
      <c r="D121" s="2">
        <f t="shared" si="8"/>
        <v>16549.438313589333</v>
      </c>
      <c r="E121" s="2">
        <f t="shared" si="6"/>
        <v>1903185.4060627732</v>
      </c>
      <c r="F121" s="2">
        <f>SUM($D$7:D121)</f>
        <v>638869.7208571626</v>
      </c>
    </row>
    <row r="122" spans="1:6" ht="15">
      <c r="A122">
        <f t="shared" si="9"/>
        <v>116</v>
      </c>
      <c r="B122" s="2">
        <f t="shared" si="10"/>
        <v>16549.438313589333</v>
      </c>
      <c r="C122" s="2">
        <f t="shared" si="7"/>
        <v>413.7359578397334</v>
      </c>
      <c r="D122" s="2">
        <f t="shared" si="8"/>
        <v>16963.174271429067</v>
      </c>
      <c r="E122" s="2">
        <f t="shared" si="6"/>
        <v>1967728.2154857717</v>
      </c>
      <c r="F122" s="2">
        <f>SUM($D$7:D122)</f>
        <v>655832.8951285917</v>
      </c>
    </row>
    <row r="123" spans="1:6" ht="15">
      <c r="A123">
        <f t="shared" si="9"/>
        <v>117</v>
      </c>
      <c r="B123" s="2">
        <f t="shared" si="10"/>
        <v>16963.174271429067</v>
      </c>
      <c r="C123" s="2">
        <f t="shared" si="7"/>
        <v>424.0793567857267</v>
      </c>
      <c r="D123" s="2">
        <f t="shared" si="8"/>
        <v>17387.253628214792</v>
      </c>
      <c r="E123" s="2">
        <f t="shared" si="6"/>
        <v>2034308.6745011306</v>
      </c>
      <c r="F123" s="2">
        <f>SUM($D$7:D123)</f>
        <v>673220.1487568065</v>
      </c>
    </row>
    <row r="124" spans="1:6" ht="15">
      <c r="A124">
        <f t="shared" si="9"/>
        <v>118</v>
      </c>
      <c r="B124" s="2">
        <f t="shared" si="10"/>
        <v>17387.253628214792</v>
      </c>
      <c r="C124" s="2">
        <f t="shared" si="7"/>
        <v>434.68134070536985</v>
      </c>
      <c r="D124" s="2">
        <f t="shared" si="8"/>
        <v>17821.934968920163</v>
      </c>
      <c r="E124" s="2">
        <f t="shared" si="6"/>
        <v>2102988.3263325794</v>
      </c>
      <c r="F124" s="2">
        <f>SUM($D$7:D124)</f>
        <v>691042.0837257267</v>
      </c>
    </row>
    <row r="125" spans="1:6" ht="15">
      <c r="A125">
        <f t="shared" si="9"/>
        <v>119</v>
      </c>
      <c r="B125" s="2">
        <f t="shared" si="10"/>
        <v>17821.934968920163</v>
      </c>
      <c r="C125" s="2">
        <f t="shared" si="7"/>
        <v>445.5483742230041</v>
      </c>
      <c r="D125" s="2">
        <f t="shared" si="8"/>
        <v>18267.483343143165</v>
      </c>
      <c r="E125" s="2">
        <f t="shared" si="6"/>
        <v>2173830.5178340366</v>
      </c>
      <c r="F125" s="2">
        <f>SUM($D$7:D125)</f>
        <v>709309.5670688698</v>
      </c>
    </row>
    <row r="126" spans="1:6" ht="15">
      <c r="A126">
        <f t="shared" si="9"/>
        <v>120</v>
      </c>
      <c r="B126" s="2">
        <f t="shared" si="10"/>
        <v>18267.483343143165</v>
      </c>
      <c r="C126" s="2">
        <f t="shared" si="7"/>
        <v>456.6870835785792</v>
      </c>
      <c r="D126" s="2">
        <f t="shared" si="8"/>
        <v>18724.170426721743</v>
      </c>
      <c r="E126" s="2">
        <f t="shared" si="6"/>
        <v>2246900.451206609</v>
      </c>
      <c r="F126" s="2">
        <f>SUM($D$7:D126)</f>
        <v>728033.7374955916</v>
      </c>
    </row>
    <row r="127" spans="1:6" ht="15">
      <c r="A127">
        <f t="shared" si="9"/>
        <v>121</v>
      </c>
      <c r="B127" s="2">
        <f t="shared" si="10"/>
        <v>18724.170426721743</v>
      </c>
      <c r="C127" s="2">
        <f t="shared" si="7"/>
        <v>468.1042606680436</v>
      </c>
      <c r="D127" s="2">
        <f t="shared" si="8"/>
        <v>19192.274687389785</v>
      </c>
      <c r="E127" s="2">
        <f t="shared" si="6"/>
        <v>2322265.237174164</v>
      </c>
      <c r="F127" s="2">
        <f>SUM($D$7:D127)</f>
        <v>747226.0121829815</v>
      </c>
    </row>
    <row r="128" spans="1:6" ht="15">
      <c r="A128">
        <f t="shared" si="9"/>
        <v>122</v>
      </c>
      <c r="B128" s="2">
        <f t="shared" si="10"/>
        <v>19192.274687389785</v>
      </c>
      <c r="C128" s="2">
        <f t="shared" si="7"/>
        <v>479.80686718474465</v>
      </c>
      <c r="D128" s="2">
        <f t="shared" si="8"/>
        <v>19672.081554574528</v>
      </c>
      <c r="E128" s="2">
        <f t="shared" si="6"/>
        <v>2399993.9496580926</v>
      </c>
      <c r="F128" s="2">
        <f>SUM($D$7:D128)</f>
        <v>766898.093737556</v>
      </c>
    </row>
    <row r="129" spans="1:6" ht="15">
      <c r="A129">
        <f t="shared" si="9"/>
        <v>123</v>
      </c>
      <c r="B129" s="2">
        <f t="shared" si="10"/>
        <v>19672.081554574528</v>
      </c>
      <c r="C129" s="2">
        <f t="shared" si="7"/>
        <v>491.8020388643632</v>
      </c>
      <c r="D129" s="2">
        <f t="shared" si="8"/>
        <v>20163.88359343889</v>
      </c>
      <c r="E129" s="2">
        <f t="shared" si="6"/>
        <v>2480157.6819929834</v>
      </c>
      <c r="F129" s="2">
        <f>SUM($D$7:D129)</f>
        <v>787061.9773309949</v>
      </c>
    </row>
    <row r="130" spans="1:6" ht="15">
      <c r="A130">
        <f t="shared" si="9"/>
        <v>124</v>
      </c>
      <c r="B130" s="2">
        <f t="shared" si="10"/>
        <v>20163.88359343889</v>
      </c>
      <c r="C130" s="2">
        <f t="shared" si="7"/>
        <v>504.0970898359723</v>
      </c>
      <c r="D130" s="2">
        <f t="shared" si="8"/>
        <v>20667.980683274865</v>
      </c>
      <c r="E130" s="2">
        <f t="shared" si="6"/>
        <v>2562829.604726083</v>
      </c>
      <c r="F130" s="2">
        <f>SUM($D$7:D130)</f>
        <v>807729.9580142698</v>
      </c>
    </row>
    <row r="131" spans="1:6" ht="15">
      <c r="A131">
        <f t="shared" si="9"/>
        <v>125</v>
      </c>
      <c r="B131" s="2">
        <f t="shared" si="10"/>
        <v>20667.980683274865</v>
      </c>
      <c r="C131" s="2">
        <f t="shared" si="7"/>
        <v>516.6995170818717</v>
      </c>
      <c r="D131" s="2">
        <f t="shared" si="8"/>
        <v>21184.680200356735</v>
      </c>
      <c r="E131" s="2">
        <f t="shared" si="6"/>
        <v>2648085.025044592</v>
      </c>
      <c r="F131" s="2">
        <f>SUM($D$7:D131)</f>
        <v>828914.6382146266</v>
      </c>
    </row>
    <row r="132" spans="1:6" ht="15">
      <c r="A132">
        <f t="shared" si="9"/>
        <v>126</v>
      </c>
      <c r="B132" s="2">
        <f aca="true" t="shared" si="11" ref="B132:B195">D131</f>
        <v>21184.680200356735</v>
      </c>
      <c r="C132" s="2">
        <f t="shared" si="7"/>
        <v>529.6170050089185</v>
      </c>
      <c r="D132" s="2">
        <f t="shared" si="8"/>
        <v>21714.297205365652</v>
      </c>
      <c r="E132" s="2">
        <f t="shared" si="6"/>
        <v>2736001.447876072</v>
      </c>
      <c r="F132" s="2">
        <f>SUM($D$7:D132)</f>
        <v>850628.9354199922</v>
      </c>
    </row>
    <row r="133" spans="1:6" ht="15">
      <c r="A133">
        <f t="shared" si="9"/>
        <v>127</v>
      </c>
      <c r="B133" s="2">
        <f t="shared" si="11"/>
        <v>21714.297205365652</v>
      </c>
      <c r="C133" s="2">
        <f t="shared" si="7"/>
        <v>542.8574301341413</v>
      </c>
      <c r="D133" s="2">
        <f t="shared" si="8"/>
        <v>22257.15463549979</v>
      </c>
      <c r="E133" s="2">
        <f t="shared" si="6"/>
        <v>2826658.6387084736</v>
      </c>
      <c r="F133" s="2">
        <f>SUM($D$7:D133)</f>
        <v>872886.090055492</v>
      </c>
    </row>
    <row r="134" spans="1:6" ht="15">
      <c r="A134">
        <f t="shared" si="9"/>
        <v>128</v>
      </c>
      <c r="B134" s="2">
        <f t="shared" si="11"/>
        <v>22257.15463549979</v>
      </c>
      <c r="C134" s="2">
        <f t="shared" si="7"/>
        <v>556.4288658874948</v>
      </c>
      <c r="D134" s="2">
        <f t="shared" si="8"/>
        <v>22813.583501387286</v>
      </c>
      <c r="E134" s="2">
        <f t="shared" si="6"/>
        <v>2920138.6881775726</v>
      </c>
      <c r="F134" s="2">
        <f>SUM($D$7:D134)</f>
        <v>895699.6735568793</v>
      </c>
    </row>
    <row r="135" spans="1:6" ht="15">
      <c r="A135">
        <f t="shared" si="9"/>
        <v>129</v>
      </c>
      <c r="B135" s="2">
        <f t="shared" si="11"/>
        <v>22813.583501387286</v>
      </c>
      <c r="C135" s="2">
        <f t="shared" si="7"/>
        <v>570.3395875346822</v>
      </c>
      <c r="D135" s="2">
        <f t="shared" si="8"/>
        <v>23383.92308892197</v>
      </c>
      <c r="E135" s="2">
        <f aca="true" t="shared" si="12" ref="E135:E198">D135*A135</f>
        <v>3016526.078470934</v>
      </c>
      <c r="F135" s="2">
        <f>SUM($D$7:D135)</f>
        <v>919083.5966458012</v>
      </c>
    </row>
    <row r="136" spans="1:6" ht="15">
      <c r="A136">
        <f t="shared" si="9"/>
        <v>130</v>
      </c>
      <c r="B136" s="2">
        <f t="shared" si="11"/>
        <v>23383.92308892197</v>
      </c>
      <c r="C136" s="2">
        <f aca="true" t="shared" si="13" ref="C136:C199">B136*$B$3</f>
        <v>584.5980772230492</v>
      </c>
      <c r="D136" s="2">
        <f aca="true" t="shared" si="14" ref="D136:D199">B136+C136</f>
        <v>23968.52116614502</v>
      </c>
      <c r="E136" s="2">
        <f t="shared" si="12"/>
        <v>3115907.7515988527</v>
      </c>
      <c r="F136" s="2">
        <f>SUM($D$7:D136)</f>
        <v>943052.1178119462</v>
      </c>
    </row>
    <row r="137" spans="1:6" ht="15">
      <c r="A137">
        <f aca="true" t="shared" si="15" ref="A137:A200">A136+1</f>
        <v>131</v>
      </c>
      <c r="B137" s="2">
        <f t="shared" si="11"/>
        <v>23968.52116614502</v>
      </c>
      <c r="C137" s="2">
        <f t="shared" si="13"/>
        <v>599.2130291536255</v>
      </c>
      <c r="D137" s="2">
        <f t="shared" si="14"/>
        <v>24567.734195298646</v>
      </c>
      <c r="E137" s="2">
        <f t="shared" si="12"/>
        <v>3218373.1795841227</v>
      </c>
      <c r="F137" s="2">
        <f>SUM($D$7:D137)</f>
        <v>967619.8520072448</v>
      </c>
    </row>
    <row r="138" spans="1:6" ht="15">
      <c r="A138">
        <f t="shared" si="15"/>
        <v>132</v>
      </c>
      <c r="B138" s="2">
        <f t="shared" si="11"/>
        <v>24567.734195298646</v>
      </c>
      <c r="C138" s="2">
        <f t="shared" si="13"/>
        <v>614.1933548824662</v>
      </c>
      <c r="D138" s="2">
        <f t="shared" si="14"/>
        <v>25181.927550181113</v>
      </c>
      <c r="E138" s="2">
        <f t="shared" si="12"/>
        <v>3324014.436623907</v>
      </c>
      <c r="F138" s="2">
        <f>SUM($D$7:D138)</f>
        <v>992801.779557426</v>
      </c>
    </row>
    <row r="139" spans="1:6" ht="15">
      <c r="A139">
        <f t="shared" si="15"/>
        <v>133</v>
      </c>
      <c r="B139" s="2">
        <f t="shared" si="11"/>
        <v>25181.927550181113</v>
      </c>
      <c r="C139" s="2">
        <f t="shared" si="13"/>
        <v>629.5481887545279</v>
      </c>
      <c r="D139" s="2">
        <f t="shared" si="14"/>
        <v>25811.475738935642</v>
      </c>
      <c r="E139" s="2">
        <f t="shared" si="12"/>
        <v>3432926.2732784403</v>
      </c>
      <c r="F139" s="2">
        <f>SUM($D$7:D139)</f>
        <v>1018613.2552963616</v>
      </c>
    </row>
    <row r="140" spans="1:6" ht="15">
      <c r="A140">
        <f t="shared" si="15"/>
        <v>134</v>
      </c>
      <c r="B140" s="2">
        <f t="shared" si="11"/>
        <v>25811.475738935642</v>
      </c>
      <c r="C140" s="2">
        <f t="shared" si="13"/>
        <v>645.286893473391</v>
      </c>
      <c r="D140" s="2">
        <f t="shared" si="14"/>
        <v>26456.762632409034</v>
      </c>
      <c r="E140" s="2">
        <f t="shared" si="12"/>
        <v>3545206.1927428106</v>
      </c>
      <c r="F140" s="2">
        <f>SUM($D$7:D140)</f>
        <v>1045070.0179287706</v>
      </c>
    </row>
    <row r="141" spans="1:6" ht="15">
      <c r="A141">
        <f t="shared" si="15"/>
        <v>135</v>
      </c>
      <c r="B141" s="2">
        <f t="shared" si="11"/>
        <v>26456.762632409034</v>
      </c>
      <c r="C141" s="2">
        <f t="shared" si="13"/>
        <v>661.4190658102259</v>
      </c>
      <c r="D141" s="2">
        <f t="shared" si="14"/>
        <v>27118.18169821926</v>
      </c>
      <c r="E141" s="2">
        <f t="shared" si="12"/>
        <v>3660954.5292596</v>
      </c>
      <c r="F141" s="2">
        <f>SUM($D$7:D141)</f>
        <v>1072188.19962699</v>
      </c>
    </row>
    <row r="142" spans="1:6" ht="15">
      <c r="A142">
        <f t="shared" si="15"/>
        <v>136</v>
      </c>
      <c r="B142" s="2">
        <f t="shared" si="11"/>
        <v>27118.18169821926</v>
      </c>
      <c r="C142" s="2">
        <f t="shared" si="13"/>
        <v>677.9545424554816</v>
      </c>
      <c r="D142" s="2">
        <f t="shared" si="14"/>
        <v>27796.136240674743</v>
      </c>
      <c r="E142" s="2">
        <f t="shared" si="12"/>
        <v>3780274.528731765</v>
      </c>
      <c r="F142" s="2">
        <f>SUM($D$7:D142)</f>
        <v>1099984.3358676645</v>
      </c>
    </row>
    <row r="143" spans="1:6" ht="15">
      <c r="A143">
        <f t="shared" si="15"/>
        <v>137</v>
      </c>
      <c r="B143" s="2">
        <f t="shared" si="11"/>
        <v>27796.136240674743</v>
      </c>
      <c r="C143" s="2">
        <f t="shared" si="13"/>
        <v>694.9034060168686</v>
      </c>
      <c r="D143" s="2">
        <f t="shared" si="14"/>
        <v>28491.03964669161</v>
      </c>
      <c r="E143" s="2">
        <f t="shared" si="12"/>
        <v>3903272.4315967504</v>
      </c>
      <c r="F143" s="2">
        <f>SUM($D$7:D143)</f>
        <v>1128475.3755143562</v>
      </c>
    </row>
    <row r="144" spans="1:6" ht="15">
      <c r="A144">
        <f t="shared" si="15"/>
        <v>138</v>
      </c>
      <c r="B144" s="2">
        <f t="shared" si="11"/>
        <v>28491.03964669161</v>
      </c>
      <c r="C144" s="2">
        <f t="shared" si="13"/>
        <v>712.2759911672903</v>
      </c>
      <c r="D144" s="2">
        <f t="shared" si="14"/>
        <v>29203.3156378589</v>
      </c>
      <c r="E144" s="2">
        <f t="shared" si="12"/>
        <v>4030057.5580245284</v>
      </c>
      <c r="F144" s="2">
        <f>SUM($D$7:D144)</f>
        <v>1157678.691152215</v>
      </c>
    </row>
    <row r="145" spans="1:6" ht="15">
      <c r="A145">
        <f t="shared" si="15"/>
        <v>139</v>
      </c>
      <c r="B145" s="2">
        <f t="shared" si="11"/>
        <v>29203.3156378589</v>
      </c>
      <c r="C145" s="2">
        <f t="shared" si="13"/>
        <v>730.0828909464726</v>
      </c>
      <c r="D145" s="2">
        <f t="shared" si="14"/>
        <v>29933.398528805374</v>
      </c>
      <c r="E145" s="2">
        <f t="shared" si="12"/>
        <v>4160742.395503947</v>
      </c>
      <c r="F145" s="2">
        <f>SUM($D$7:D145)</f>
        <v>1187612.0896810205</v>
      </c>
    </row>
    <row r="146" spans="1:6" ht="15">
      <c r="A146">
        <f t="shared" si="15"/>
        <v>140</v>
      </c>
      <c r="B146" s="2">
        <f t="shared" si="11"/>
        <v>29933.398528805374</v>
      </c>
      <c r="C146" s="2">
        <f t="shared" si="13"/>
        <v>748.3349632201343</v>
      </c>
      <c r="D146" s="2">
        <f t="shared" si="14"/>
        <v>30681.73349202551</v>
      </c>
      <c r="E146" s="2">
        <f t="shared" si="12"/>
        <v>4295442.688883571</v>
      </c>
      <c r="F146" s="2">
        <f>SUM($D$7:D146)</f>
        <v>1218293.8231730459</v>
      </c>
    </row>
    <row r="147" spans="1:6" ht="15">
      <c r="A147">
        <f t="shared" si="15"/>
        <v>141</v>
      </c>
      <c r="B147" s="2">
        <f t="shared" si="11"/>
        <v>30681.73349202551</v>
      </c>
      <c r="C147" s="2">
        <f t="shared" si="13"/>
        <v>767.0433373006377</v>
      </c>
      <c r="D147" s="2">
        <f t="shared" si="14"/>
        <v>31448.776829326147</v>
      </c>
      <c r="E147" s="2">
        <f t="shared" si="12"/>
        <v>4434277.532934987</v>
      </c>
      <c r="F147" s="2">
        <f>SUM($D$7:D147)</f>
        <v>1249742.600002372</v>
      </c>
    </row>
    <row r="148" spans="1:6" ht="15">
      <c r="A148">
        <f t="shared" si="15"/>
        <v>142</v>
      </c>
      <c r="B148" s="2">
        <f t="shared" si="11"/>
        <v>31448.776829326147</v>
      </c>
      <c r="C148" s="2">
        <f t="shared" si="13"/>
        <v>786.2194207331537</v>
      </c>
      <c r="D148" s="2">
        <f t="shared" si="14"/>
        <v>32234.9962500593</v>
      </c>
      <c r="E148" s="2">
        <f t="shared" si="12"/>
        <v>4577369.46750842</v>
      </c>
      <c r="F148" s="2">
        <f>SUM($D$7:D148)</f>
        <v>1281977.5962524312</v>
      </c>
    </row>
    <row r="149" spans="1:6" ht="15">
      <c r="A149">
        <f t="shared" si="15"/>
        <v>143</v>
      </c>
      <c r="B149" s="2">
        <f t="shared" si="11"/>
        <v>32234.9962500593</v>
      </c>
      <c r="C149" s="2">
        <f t="shared" si="13"/>
        <v>805.8749062514826</v>
      </c>
      <c r="D149" s="2">
        <f t="shared" si="14"/>
        <v>33040.87115631078</v>
      </c>
      <c r="E149" s="2">
        <f t="shared" si="12"/>
        <v>4724844.5753524415</v>
      </c>
      <c r="F149" s="2">
        <f>SUM($D$7:D149)</f>
        <v>1315018.4674087418</v>
      </c>
    </row>
    <row r="150" spans="1:6" ht="15">
      <c r="A150">
        <f t="shared" si="15"/>
        <v>144</v>
      </c>
      <c r="B150" s="2">
        <f t="shared" si="11"/>
        <v>33040.87115631078</v>
      </c>
      <c r="C150" s="2">
        <f t="shared" si="13"/>
        <v>826.0217789077695</v>
      </c>
      <c r="D150" s="2">
        <f t="shared" si="14"/>
        <v>33866.89293521855</v>
      </c>
      <c r="E150" s="2">
        <f t="shared" si="12"/>
        <v>4876832.582671471</v>
      </c>
      <c r="F150" s="2">
        <f>SUM($D$7:D150)</f>
        <v>1348885.3603439603</v>
      </c>
    </row>
    <row r="151" spans="1:6" ht="15">
      <c r="A151">
        <f t="shared" si="15"/>
        <v>145</v>
      </c>
      <c r="B151" s="2">
        <f t="shared" si="11"/>
        <v>33866.89293521855</v>
      </c>
      <c r="C151" s="2">
        <f t="shared" si="13"/>
        <v>846.6723233804638</v>
      </c>
      <c r="D151" s="2">
        <f t="shared" si="14"/>
        <v>34713.56525859902</v>
      </c>
      <c r="E151" s="2">
        <f t="shared" si="12"/>
        <v>5033466.962496857</v>
      </c>
      <c r="F151" s="2">
        <f>SUM($D$7:D151)</f>
        <v>1383598.9256025595</v>
      </c>
    </row>
    <row r="152" spans="1:6" ht="15">
      <c r="A152">
        <f t="shared" si="15"/>
        <v>146</v>
      </c>
      <c r="B152" s="2">
        <f t="shared" si="11"/>
        <v>34713.56525859902</v>
      </c>
      <c r="C152" s="2">
        <f t="shared" si="13"/>
        <v>867.8391314649755</v>
      </c>
      <c r="D152" s="2">
        <f t="shared" si="14"/>
        <v>35581.404390063995</v>
      </c>
      <c r="E152" s="2">
        <f t="shared" si="12"/>
        <v>5194885.040949344</v>
      </c>
      <c r="F152" s="2">
        <f>SUM($D$7:D152)</f>
        <v>1419180.3299926235</v>
      </c>
    </row>
    <row r="153" spans="1:6" ht="15">
      <c r="A153">
        <f t="shared" si="15"/>
        <v>147</v>
      </c>
      <c r="B153" s="2">
        <f t="shared" si="11"/>
        <v>35581.404390063995</v>
      </c>
      <c r="C153" s="2">
        <f t="shared" si="13"/>
        <v>889.5351097516</v>
      </c>
      <c r="D153" s="2">
        <f t="shared" si="14"/>
        <v>36470.9394998156</v>
      </c>
      <c r="E153" s="2">
        <f t="shared" si="12"/>
        <v>5361228.106472893</v>
      </c>
      <c r="F153" s="2">
        <f>SUM($D$7:D153)</f>
        <v>1455651.2694924392</v>
      </c>
    </row>
    <row r="154" spans="1:6" ht="15">
      <c r="A154">
        <f t="shared" si="15"/>
        <v>148</v>
      </c>
      <c r="B154" s="2">
        <f t="shared" si="11"/>
        <v>36470.9394998156</v>
      </c>
      <c r="C154" s="2">
        <f t="shared" si="13"/>
        <v>911.77348749539</v>
      </c>
      <c r="D154" s="2">
        <f t="shared" si="14"/>
        <v>37382.71298731099</v>
      </c>
      <c r="E154" s="2">
        <f t="shared" si="12"/>
        <v>5532641.522122026</v>
      </c>
      <c r="F154" s="2">
        <f>SUM($D$7:D154)</f>
        <v>1493033.9824797502</v>
      </c>
    </row>
    <row r="155" spans="1:6" ht="15">
      <c r="A155">
        <f t="shared" si="15"/>
        <v>149</v>
      </c>
      <c r="B155" s="2">
        <f t="shared" si="11"/>
        <v>37382.71298731099</v>
      </c>
      <c r="C155" s="2">
        <f t="shared" si="13"/>
        <v>934.5678246827747</v>
      </c>
      <c r="D155" s="2">
        <f t="shared" si="14"/>
        <v>38317.28081199376</v>
      </c>
      <c r="E155" s="2">
        <f t="shared" si="12"/>
        <v>5709274.84098707</v>
      </c>
      <c r="F155" s="2">
        <f>SUM($D$7:D155)</f>
        <v>1531351.263291744</v>
      </c>
    </row>
    <row r="156" spans="1:6" ht="15">
      <c r="A156">
        <f t="shared" si="15"/>
        <v>150</v>
      </c>
      <c r="B156" s="2">
        <f t="shared" si="11"/>
        <v>38317.28081199376</v>
      </c>
      <c r="C156" s="2">
        <f t="shared" si="13"/>
        <v>957.9320202998441</v>
      </c>
      <c r="D156" s="2">
        <f t="shared" si="14"/>
        <v>39275.212832293604</v>
      </c>
      <c r="E156" s="2">
        <f t="shared" si="12"/>
        <v>5891281.924844041</v>
      </c>
      <c r="F156" s="2">
        <f>SUM($D$7:D156)</f>
        <v>1570626.4761240378</v>
      </c>
    </row>
    <row r="157" spans="1:6" ht="15">
      <c r="A157">
        <f t="shared" si="15"/>
        <v>151</v>
      </c>
      <c r="B157" s="2">
        <f t="shared" si="11"/>
        <v>39275.212832293604</v>
      </c>
      <c r="C157" s="2">
        <f t="shared" si="13"/>
        <v>981.8803208073401</v>
      </c>
      <c r="D157" s="2">
        <f t="shared" si="14"/>
        <v>40257.09315310094</v>
      </c>
      <c r="E157" s="2">
        <f t="shared" si="12"/>
        <v>6078821.066118242</v>
      </c>
      <c r="F157" s="2">
        <f>SUM($D$7:D157)</f>
        <v>1610883.5692771387</v>
      </c>
    </row>
    <row r="158" spans="1:6" ht="15">
      <c r="A158">
        <f t="shared" si="15"/>
        <v>152</v>
      </c>
      <c r="B158" s="2">
        <f t="shared" si="11"/>
        <v>40257.09315310094</v>
      </c>
      <c r="C158" s="2">
        <f t="shared" si="13"/>
        <v>1006.4273288275235</v>
      </c>
      <c r="D158" s="2">
        <f t="shared" si="14"/>
        <v>41263.52048192846</v>
      </c>
      <c r="E158" s="2">
        <f t="shared" si="12"/>
        <v>6272055.113253126</v>
      </c>
      <c r="F158" s="2">
        <f>SUM($D$7:D158)</f>
        <v>1652147.0897590672</v>
      </c>
    </row>
    <row r="159" spans="1:6" ht="15">
      <c r="A159">
        <f t="shared" si="15"/>
        <v>153</v>
      </c>
      <c r="B159" s="2">
        <f t="shared" si="11"/>
        <v>41263.52048192846</v>
      </c>
      <c r="C159" s="2">
        <f t="shared" si="13"/>
        <v>1031.5880120482116</v>
      </c>
      <c r="D159" s="2">
        <f t="shared" si="14"/>
        <v>42295.10849397667</v>
      </c>
      <c r="E159" s="2">
        <f t="shared" si="12"/>
        <v>6471151.599578431</v>
      </c>
      <c r="F159" s="2">
        <f>SUM($D$7:D159)</f>
        <v>1694442.198253044</v>
      </c>
    </row>
    <row r="160" spans="1:6" ht="15">
      <c r="A160">
        <f t="shared" si="15"/>
        <v>154</v>
      </c>
      <c r="B160" s="2">
        <f t="shared" si="11"/>
        <v>42295.10849397667</v>
      </c>
      <c r="C160" s="2">
        <f t="shared" si="13"/>
        <v>1057.377712349417</v>
      </c>
      <c r="D160" s="2">
        <f t="shared" si="14"/>
        <v>43352.48620632609</v>
      </c>
      <c r="E160" s="2">
        <f t="shared" si="12"/>
        <v>6676282.875774218</v>
      </c>
      <c r="F160" s="2">
        <f>SUM($D$7:D160)</f>
        <v>1737794.68445937</v>
      </c>
    </row>
    <row r="161" spans="1:6" ht="15">
      <c r="A161">
        <f t="shared" si="15"/>
        <v>155</v>
      </c>
      <c r="B161" s="2">
        <f t="shared" si="11"/>
        <v>43352.48620632609</v>
      </c>
      <c r="C161" s="2">
        <f t="shared" si="13"/>
        <v>1083.8121551581523</v>
      </c>
      <c r="D161" s="2">
        <f t="shared" si="14"/>
        <v>44436.29836148424</v>
      </c>
      <c r="E161" s="2">
        <f t="shared" si="12"/>
        <v>6887626.246030057</v>
      </c>
      <c r="F161" s="2">
        <f>SUM($D$7:D161)</f>
        <v>1782230.9828208543</v>
      </c>
    </row>
    <row r="162" spans="1:6" ht="15">
      <c r="A162">
        <f t="shared" si="15"/>
        <v>156</v>
      </c>
      <c r="B162" s="2">
        <f t="shared" si="11"/>
        <v>44436.29836148424</v>
      </c>
      <c r="C162" s="2">
        <f t="shared" si="13"/>
        <v>1110.907459037106</v>
      </c>
      <c r="D162" s="2">
        <f t="shared" si="14"/>
        <v>45547.20582052135</v>
      </c>
      <c r="E162" s="2">
        <f t="shared" si="12"/>
        <v>7105364.10800133</v>
      </c>
      <c r="F162" s="2">
        <f>SUM($D$7:D162)</f>
        <v>1827778.1886413756</v>
      </c>
    </row>
    <row r="163" spans="1:6" ht="15">
      <c r="A163">
        <f t="shared" si="15"/>
        <v>157</v>
      </c>
      <c r="B163" s="2">
        <f t="shared" si="11"/>
        <v>45547.20582052135</v>
      </c>
      <c r="C163" s="2">
        <f t="shared" si="13"/>
        <v>1138.6801455130337</v>
      </c>
      <c r="D163" s="2">
        <f t="shared" si="14"/>
        <v>46685.88596603438</v>
      </c>
      <c r="E163" s="2">
        <f t="shared" si="12"/>
        <v>7329684.096667398</v>
      </c>
      <c r="F163" s="2">
        <f>SUM($D$7:D163)</f>
        <v>1874464.07460741</v>
      </c>
    </row>
    <row r="164" spans="1:6" ht="15">
      <c r="A164">
        <f t="shared" si="15"/>
        <v>158</v>
      </c>
      <c r="B164" s="2">
        <f t="shared" si="11"/>
        <v>46685.88596603438</v>
      </c>
      <c r="C164" s="2">
        <f t="shared" si="13"/>
        <v>1167.1471491508596</v>
      </c>
      <c r="D164" s="2">
        <f t="shared" si="14"/>
        <v>47853.03311518524</v>
      </c>
      <c r="E164" s="2">
        <f t="shared" si="12"/>
        <v>7560779.2321992675</v>
      </c>
      <c r="F164" s="2">
        <f>SUM($D$7:D164)</f>
        <v>1922317.1077225953</v>
      </c>
    </row>
    <row r="165" spans="1:6" ht="15">
      <c r="A165">
        <f t="shared" si="15"/>
        <v>159</v>
      </c>
      <c r="B165" s="2">
        <f t="shared" si="11"/>
        <v>47853.03311518524</v>
      </c>
      <c r="C165" s="2">
        <f t="shared" si="13"/>
        <v>1196.3258278796309</v>
      </c>
      <c r="D165" s="2">
        <f t="shared" si="14"/>
        <v>49049.358943064864</v>
      </c>
      <c r="E165" s="2">
        <f t="shared" si="12"/>
        <v>7798848.071947314</v>
      </c>
      <c r="F165" s="2">
        <f>SUM($D$7:D165)</f>
        <v>1971366.4666656603</v>
      </c>
    </row>
    <row r="166" spans="1:6" ht="15">
      <c r="A166">
        <f t="shared" si="15"/>
        <v>160</v>
      </c>
      <c r="B166" s="2">
        <f t="shared" si="11"/>
        <v>49049.358943064864</v>
      </c>
      <c r="C166" s="2">
        <f t="shared" si="13"/>
        <v>1226.2339735766216</v>
      </c>
      <c r="D166" s="2">
        <f t="shared" si="14"/>
        <v>50275.592916641486</v>
      </c>
      <c r="E166" s="2">
        <f t="shared" si="12"/>
        <v>8044094.866662638</v>
      </c>
      <c r="F166" s="2">
        <f>SUM($D$7:D166)</f>
        <v>2021642.0595823016</v>
      </c>
    </row>
    <row r="167" spans="1:6" ht="15">
      <c r="A167">
        <f t="shared" si="15"/>
        <v>161</v>
      </c>
      <c r="B167" s="2">
        <f t="shared" si="11"/>
        <v>50275.592916641486</v>
      </c>
      <c r="C167" s="2">
        <f t="shared" si="13"/>
        <v>1256.8898229160372</v>
      </c>
      <c r="D167" s="2">
        <f t="shared" si="14"/>
        <v>51532.48273955753</v>
      </c>
      <c r="E167" s="2">
        <f t="shared" si="12"/>
        <v>8296729.721068762</v>
      </c>
      <c r="F167" s="2">
        <f>SUM($D$7:D167)</f>
        <v>2073174.5423218592</v>
      </c>
    </row>
    <row r="168" spans="1:6" ht="15">
      <c r="A168">
        <f t="shared" si="15"/>
        <v>162</v>
      </c>
      <c r="B168" s="2">
        <f t="shared" si="11"/>
        <v>51532.48273955753</v>
      </c>
      <c r="C168" s="2">
        <f t="shared" si="13"/>
        <v>1288.3120684889382</v>
      </c>
      <c r="D168" s="2">
        <f t="shared" si="14"/>
        <v>52820.79480804646</v>
      </c>
      <c r="E168" s="2">
        <f t="shared" si="12"/>
        <v>8556968.758903528</v>
      </c>
      <c r="F168" s="2">
        <f>SUM($D$7:D168)</f>
        <v>2125995.337129906</v>
      </c>
    </row>
    <row r="169" spans="1:6" ht="15">
      <c r="A169">
        <f t="shared" si="15"/>
        <v>163</v>
      </c>
      <c r="B169" s="2">
        <f t="shared" si="11"/>
        <v>52820.79480804646</v>
      </c>
      <c r="C169" s="2">
        <f t="shared" si="13"/>
        <v>1320.5198702011617</v>
      </c>
      <c r="D169" s="2">
        <f t="shared" si="14"/>
        <v>54141.314678247625</v>
      </c>
      <c r="E169" s="2">
        <f t="shared" si="12"/>
        <v>8825034.292554364</v>
      </c>
      <c r="F169" s="2">
        <f>SUM($D$7:D169)</f>
        <v>2180136.6518081534</v>
      </c>
    </row>
    <row r="170" spans="1:6" ht="15">
      <c r="A170">
        <f t="shared" si="15"/>
        <v>164</v>
      </c>
      <c r="B170" s="2">
        <f t="shared" si="11"/>
        <v>54141.314678247625</v>
      </c>
      <c r="C170" s="2">
        <f t="shared" si="13"/>
        <v>1353.5328669561907</v>
      </c>
      <c r="D170" s="2">
        <f t="shared" si="14"/>
        <v>55494.84754520382</v>
      </c>
      <c r="E170" s="2">
        <f t="shared" si="12"/>
        <v>9101154.997413427</v>
      </c>
      <c r="F170" s="2">
        <f>SUM($D$7:D170)</f>
        <v>2235631.499353357</v>
      </c>
    </row>
    <row r="171" spans="1:6" ht="15">
      <c r="A171">
        <f t="shared" si="15"/>
        <v>165</v>
      </c>
      <c r="B171" s="2">
        <f t="shared" si="11"/>
        <v>55494.84754520382</v>
      </c>
      <c r="C171" s="2">
        <f t="shared" si="13"/>
        <v>1387.3711886300955</v>
      </c>
      <c r="D171" s="2">
        <f t="shared" si="14"/>
        <v>56882.21873383391</v>
      </c>
      <c r="E171" s="2">
        <f t="shared" si="12"/>
        <v>9385566.091082595</v>
      </c>
      <c r="F171" s="2">
        <f>SUM($D$7:D171)</f>
        <v>2292513.718087191</v>
      </c>
    </row>
    <row r="172" spans="1:6" ht="15">
      <c r="A172">
        <f t="shared" si="15"/>
        <v>166</v>
      </c>
      <c r="B172" s="2">
        <f t="shared" si="11"/>
        <v>56882.21873383391</v>
      </c>
      <c r="C172" s="2">
        <f t="shared" si="13"/>
        <v>1422.0554683458479</v>
      </c>
      <c r="D172" s="2">
        <f t="shared" si="14"/>
        <v>58304.27420217976</v>
      </c>
      <c r="E172" s="2">
        <f t="shared" si="12"/>
        <v>9678509.51756184</v>
      </c>
      <c r="F172" s="2">
        <f>SUM($D$7:D172)</f>
        <v>2350817.992289371</v>
      </c>
    </row>
    <row r="173" spans="1:6" ht="15">
      <c r="A173">
        <f t="shared" si="15"/>
        <v>167</v>
      </c>
      <c r="B173" s="2">
        <f t="shared" si="11"/>
        <v>58304.27420217976</v>
      </c>
      <c r="C173" s="2">
        <f t="shared" si="13"/>
        <v>1457.6068550544942</v>
      </c>
      <c r="D173" s="2">
        <f t="shared" si="14"/>
        <v>59761.881057234255</v>
      </c>
      <c r="E173" s="2">
        <f t="shared" si="12"/>
        <v>9980234.136558121</v>
      </c>
      <c r="F173" s="2">
        <f>SUM($D$7:D173)</f>
        <v>2410579.8733466053</v>
      </c>
    </row>
    <row r="174" spans="1:6" ht="15">
      <c r="A174">
        <f t="shared" si="15"/>
        <v>168</v>
      </c>
      <c r="B174" s="2">
        <f t="shared" si="11"/>
        <v>59761.881057234255</v>
      </c>
      <c r="C174" s="2">
        <f t="shared" si="13"/>
        <v>1494.0470264308565</v>
      </c>
      <c r="D174" s="2">
        <f t="shared" si="14"/>
        <v>61255.92808366511</v>
      </c>
      <c r="E174" s="2">
        <f t="shared" si="12"/>
        <v>10290995.918055737</v>
      </c>
      <c r="F174" s="2">
        <f>SUM($D$7:D174)</f>
        <v>2471835.8014302705</v>
      </c>
    </row>
    <row r="175" spans="1:6" ht="15">
      <c r="A175">
        <f t="shared" si="15"/>
        <v>169</v>
      </c>
      <c r="B175" s="2">
        <f t="shared" si="11"/>
        <v>61255.92808366511</v>
      </c>
      <c r="C175" s="2">
        <f t="shared" si="13"/>
        <v>1531.3982020916278</v>
      </c>
      <c r="D175" s="2">
        <f t="shared" si="14"/>
        <v>62787.32628575674</v>
      </c>
      <c r="E175" s="2">
        <f t="shared" si="12"/>
        <v>10611058.142292889</v>
      </c>
      <c r="F175" s="2">
        <f>SUM($D$7:D175)</f>
        <v>2534623.127716027</v>
      </c>
    </row>
    <row r="176" spans="1:6" ht="15">
      <c r="A176">
        <f t="shared" si="15"/>
        <v>170</v>
      </c>
      <c r="B176" s="2">
        <f t="shared" si="11"/>
        <v>62787.32628575674</v>
      </c>
      <c r="C176" s="2">
        <f t="shared" si="13"/>
        <v>1569.6831571439186</v>
      </c>
      <c r="D176" s="2">
        <f t="shared" si="14"/>
        <v>64357.00944290066</v>
      </c>
      <c r="E176" s="2">
        <f t="shared" si="12"/>
        <v>10940691.605293112</v>
      </c>
      <c r="F176" s="2">
        <f>SUM($D$7:D176)</f>
        <v>2598980.137158928</v>
      </c>
    </row>
    <row r="177" spans="1:6" ht="15">
      <c r="A177">
        <f t="shared" si="15"/>
        <v>171</v>
      </c>
      <c r="B177" s="2">
        <f t="shared" si="11"/>
        <v>64357.00944290066</v>
      </c>
      <c r="C177" s="2">
        <f t="shared" si="13"/>
        <v>1608.9252360725166</v>
      </c>
      <c r="D177" s="2">
        <f t="shared" si="14"/>
        <v>65965.93467897318</v>
      </c>
      <c r="E177" s="2">
        <f t="shared" si="12"/>
        <v>11280174.830104414</v>
      </c>
      <c r="F177" s="2">
        <f>SUM($D$7:D177)</f>
        <v>2664946.071837901</v>
      </c>
    </row>
    <row r="178" spans="1:6" ht="15">
      <c r="A178">
        <f t="shared" si="15"/>
        <v>172</v>
      </c>
      <c r="B178" s="2">
        <f t="shared" si="11"/>
        <v>65965.93467897318</v>
      </c>
      <c r="C178" s="2">
        <f t="shared" si="13"/>
        <v>1649.1483669743295</v>
      </c>
      <c r="D178" s="2">
        <f t="shared" si="14"/>
        <v>67615.08304594751</v>
      </c>
      <c r="E178" s="2">
        <f t="shared" si="12"/>
        <v>11629794.283902971</v>
      </c>
      <c r="F178" s="2">
        <f>SUM($D$7:D178)</f>
        <v>2732561.1548838485</v>
      </c>
    </row>
    <row r="179" spans="1:6" ht="15">
      <c r="A179">
        <f t="shared" si="15"/>
        <v>173</v>
      </c>
      <c r="B179" s="2">
        <f t="shared" si="11"/>
        <v>67615.08304594751</v>
      </c>
      <c r="C179" s="2">
        <f t="shared" si="13"/>
        <v>1690.3770761486878</v>
      </c>
      <c r="D179" s="2">
        <f t="shared" si="14"/>
        <v>69305.46012209619</v>
      </c>
      <c r="E179" s="2">
        <f t="shared" si="12"/>
        <v>11989844.601122642</v>
      </c>
      <c r="F179" s="2">
        <f>SUM($D$7:D179)</f>
        <v>2801866.615005945</v>
      </c>
    </row>
    <row r="180" spans="1:6" ht="15">
      <c r="A180">
        <f t="shared" si="15"/>
        <v>174</v>
      </c>
      <c r="B180" s="2">
        <f t="shared" si="11"/>
        <v>69305.46012209619</v>
      </c>
      <c r="C180" s="2">
        <f t="shared" si="13"/>
        <v>1732.6365030524048</v>
      </c>
      <c r="D180" s="2">
        <f t="shared" si="14"/>
        <v>71038.0966251486</v>
      </c>
      <c r="E180" s="2">
        <f t="shared" si="12"/>
        <v>12360628.812775856</v>
      </c>
      <c r="F180" s="2">
        <f>SUM($D$7:D180)</f>
        <v>2872904.7116310936</v>
      </c>
    </row>
    <row r="181" spans="1:6" ht="15">
      <c r="A181">
        <f t="shared" si="15"/>
        <v>175</v>
      </c>
      <c r="B181" s="2">
        <f t="shared" si="11"/>
        <v>71038.0966251486</v>
      </c>
      <c r="C181" s="2">
        <f t="shared" si="13"/>
        <v>1775.952415628715</v>
      </c>
      <c r="D181" s="2">
        <f t="shared" si="14"/>
        <v>72814.0490407773</v>
      </c>
      <c r="E181" s="2">
        <f t="shared" si="12"/>
        <v>12742458.582136028</v>
      </c>
      <c r="F181" s="2">
        <f>SUM($D$7:D181)</f>
        <v>2945718.760671871</v>
      </c>
    </row>
    <row r="182" spans="1:6" ht="15">
      <c r="A182">
        <f t="shared" si="15"/>
        <v>176</v>
      </c>
      <c r="B182" s="2">
        <f t="shared" si="11"/>
        <v>72814.0490407773</v>
      </c>
      <c r="C182" s="2">
        <f t="shared" si="13"/>
        <v>1820.3512260194327</v>
      </c>
      <c r="D182" s="2">
        <f t="shared" si="14"/>
        <v>74634.40026679673</v>
      </c>
      <c r="E182" s="2">
        <f t="shared" si="12"/>
        <v>13135654.446956225</v>
      </c>
      <c r="F182" s="2">
        <f>SUM($D$7:D182)</f>
        <v>3020353.1609386676</v>
      </c>
    </row>
    <row r="183" spans="1:6" ht="15">
      <c r="A183">
        <f t="shared" si="15"/>
        <v>177</v>
      </c>
      <c r="B183" s="2">
        <f t="shared" si="11"/>
        <v>74634.40026679673</v>
      </c>
      <c r="C183" s="2">
        <f t="shared" si="13"/>
        <v>1865.8600066699182</v>
      </c>
      <c r="D183" s="2">
        <f t="shared" si="14"/>
        <v>76500.26027346664</v>
      </c>
      <c r="E183" s="2">
        <f t="shared" si="12"/>
        <v>13540546.068403596</v>
      </c>
      <c r="F183" s="2">
        <f>SUM($D$7:D183)</f>
        <v>3096853.4212121344</v>
      </c>
    </row>
    <row r="184" spans="1:6" ht="15">
      <c r="A184">
        <f t="shared" si="15"/>
        <v>178</v>
      </c>
      <c r="B184" s="2">
        <f t="shared" si="11"/>
        <v>76500.26027346664</v>
      </c>
      <c r="C184" s="2">
        <f t="shared" si="13"/>
        <v>1912.5065068366662</v>
      </c>
      <c r="D184" s="2">
        <f t="shared" si="14"/>
        <v>78412.76678030331</v>
      </c>
      <c r="E184" s="2">
        <f t="shared" si="12"/>
        <v>13957472.48689399</v>
      </c>
      <c r="F184" s="2">
        <f>SUM($D$7:D184)</f>
        <v>3175266.1879924377</v>
      </c>
    </row>
    <row r="185" spans="1:6" ht="15">
      <c r="A185">
        <f t="shared" si="15"/>
        <v>179</v>
      </c>
      <c r="B185" s="2">
        <f t="shared" si="11"/>
        <v>78412.76678030331</v>
      </c>
      <c r="C185" s="2">
        <f t="shared" si="13"/>
        <v>1960.319169507583</v>
      </c>
      <c r="D185" s="2">
        <f t="shared" si="14"/>
        <v>80373.08594981089</v>
      </c>
      <c r="E185" s="2">
        <f t="shared" si="12"/>
        <v>14386782.385016149</v>
      </c>
      <c r="F185" s="2">
        <f>SUM($D$7:D185)</f>
        <v>3255639.2739422484</v>
      </c>
    </row>
    <row r="186" spans="1:6" ht="15">
      <c r="A186">
        <f t="shared" si="15"/>
        <v>180</v>
      </c>
      <c r="B186" s="2">
        <f t="shared" si="11"/>
        <v>80373.08594981089</v>
      </c>
      <c r="C186" s="2">
        <f t="shared" si="13"/>
        <v>2009.3271487452723</v>
      </c>
      <c r="D186" s="2">
        <f t="shared" si="14"/>
        <v>82382.41309855616</v>
      </c>
      <c r="E186" s="2">
        <f t="shared" si="12"/>
        <v>14828834.35774011</v>
      </c>
      <c r="F186" s="2">
        <f>SUM($D$7:D186)</f>
        <v>3338021.6870408044</v>
      </c>
    </row>
    <row r="187" spans="1:6" ht="15">
      <c r="A187">
        <f t="shared" si="15"/>
        <v>181</v>
      </c>
      <c r="B187" s="2">
        <f t="shared" si="11"/>
        <v>82382.41309855616</v>
      </c>
      <c r="C187" s="2">
        <f t="shared" si="13"/>
        <v>2059.5603274639043</v>
      </c>
      <c r="D187" s="2">
        <f t="shared" si="14"/>
        <v>84441.97342602006</v>
      </c>
      <c r="E187" s="2">
        <f t="shared" si="12"/>
        <v>15283997.190109631</v>
      </c>
      <c r="F187" s="2">
        <f>SUM($D$7:D187)</f>
        <v>3422463.6604668247</v>
      </c>
    </row>
    <row r="188" spans="1:6" ht="15">
      <c r="A188">
        <f t="shared" si="15"/>
        <v>182</v>
      </c>
      <c r="B188" s="2">
        <f t="shared" si="11"/>
        <v>84441.97342602006</v>
      </c>
      <c r="C188" s="2">
        <f t="shared" si="13"/>
        <v>2111.0493356505017</v>
      </c>
      <c r="D188" s="2">
        <f t="shared" si="14"/>
        <v>86553.02276167057</v>
      </c>
      <c r="E188" s="2">
        <f t="shared" si="12"/>
        <v>15752650.142624043</v>
      </c>
      <c r="F188" s="2">
        <f>SUM($D$7:D188)</f>
        <v>3509016.683228495</v>
      </c>
    </row>
    <row r="189" spans="1:6" ht="15">
      <c r="A189">
        <f t="shared" si="15"/>
        <v>183</v>
      </c>
      <c r="B189" s="2">
        <f t="shared" si="11"/>
        <v>86553.02276167057</v>
      </c>
      <c r="C189" s="2">
        <f t="shared" si="13"/>
        <v>2163.825569041764</v>
      </c>
      <c r="D189" s="2">
        <f t="shared" si="14"/>
        <v>88716.84833071232</v>
      </c>
      <c r="E189" s="2">
        <f t="shared" si="12"/>
        <v>16235183.244520355</v>
      </c>
      <c r="F189" s="2">
        <f>SUM($D$7:D189)</f>
        <v>3597733.5315592075</v>
      </c>
    </row>
    <row r="190" spans="1:6" ht="15">
      <c r="A190">
        <f t="shared" si="15"/>
        <v>184</v>
      </c>
      <c r="B190" s="2">
        <f t="shared" si="11"/>
        <v>88716.84833071232</v>
      </c>
      <c r="C190" s="2">
        <f t="shared" si="13"/>
        <v>2217.921208267808</v>
      </c>
      <c r="D190" s="2">
        <f t="shared" si="14"/>
        <v>90934.76953898014</v>
      </c>
      <c r="E190" s="2">
        <f t="shared" si="12"/>
        <v>16731997.595172346</v>
      </c>
      <c r="F190" s="2">
        <f>SUM($D$7:D190)</f>
        <v>3688668.3010981875</v>
      </c>
    </row>
    <row r="191" spans="1:6" ht="15">
      <c r="A191">
        <f t="shared" si="15"/>
        <v>185</v>
      </c>
      <c r="B191" s="2">
        <f t="shared" si="11"/>
        <v>90934.76953898014</v>
      </c>
      <c r="C191" s="2">
        <f t="shared" si="13"/>
        <v>2273.3692384745036</v>
      </c>
      <c r="D191" s="2">
        <f t="shared" si="14"/>
        <v>93208.13877745465</v>
      </c>
      <c r="E191" s="2">
        <f t="shared" si="12"/>
        <v>17243505.67382911</v>
      </c>
      <c r="F191" s="2">
        <f>SUM($D$7:D191)</f>
        <v>3781876.4398756423</v>
      </c>
    </row>
    <row r="192" spans="1:6" ht="15">
      <c r="A192">
        <f t="shared" si="15"/>
        <v>186</v>
      </c>
      <c r="B192" s="2">
        <f t="shared" si="11"/>
        <v>93208.13877745465</v>
      </c>
      <c r="C192" s="2">
        <f t="shared" si="13"/>
        <v>2330.203469436366</v>
      </c>
      <c r="D192" s="2">
        <f t="shared" si="14"/>
        <v>95538.34224689101</v>
      </c>
      <c r="E192" s="2">
        <f t="shared" si="12"/>
        <v>17770131.657921728</v>
      </c>
      <c r="F192" s="2">
        <f>SUM($D$7:D192)</f>
        <v>3877414.7821225333</v>
      </c>
    </row>
    <row r="193" spans="1:6" ht="15">
      <c r="A193">
        <f t="shared" si="15"/>
        <v>187</v>
      </c>
      <c r="B193" s="2">
        <f t="shared" si="11"/>
        <v>95538.34224689101</v>
      </c>
      <c r="C193" s="2">
        <f t="shared" si="13"/>
        <v>2388.4585561722756</v>
      </c>
      <c r="D193" s="2">
        <f t="shared" si="14"/>
        <v>97926.80080306329</v>
      </c>
      <c r="E193" s="2">
        <f t="shared" si="12"/>
        <v>18312311.750172835</v>
      </c>
      <c r="F193" s="2">
        <f>SUM($D$7:D193)</f>
        <v>3975341.5829255967</v>
      </c>
    </row>
    <row r="194" spans="1:6" ht="15">
      <c r="A194">
        <f t="shared" si="15"/>
        <v>188</v>
      </c>
      <c r="B194" s="2">
        <f t="shared" si="11"/>
        <v>97926.80080306329</v>
      </c>
      <c r="C194" s="2">
        <f t="shared" si="13"/>
        <v>2448.170020076582</v>
      </c>
      <c r="D194" s="2">
        <f t="shared" si="14"/>
        <v>100374.97082313987</v>
      </c>
      <c r="E194" s="2">
        <f t="shared" si="12"/>
        <v>18870494.514750294</v>
      </c>
      <c r="F194" s="2">
        <f>SUM($D$7:D194)</f>
        <v>4075716.5537487366</v>
      </c>
    </row>
    <row r="195" spans="1:6" ht="15">
      <c r="A195">
        <f t="shared" si="15"/>
        <v>189</v>
      </c>
      <c r="B195" s="2">
        <f t="shared" si="11"/>
        <v>100374.97082313987</v>
      </c>
      <c r="C195" s="2">
        <f t="shared" si="13"/>
        <v>2509.374270578497</v>
      </c>
      <c r="D195" s="2">
        <f t="shared" si="14"/>
        <v>102884.34509371837</v>
      </c>
      <c r="E195" s="2">
        <f t="shared" si="12"/>
        <v>19445141.22271277</v>
      </c>
      <c r="F195" s="2">
        <f>SUM($D$7:D195)</f>
        <v>4178600.898842455</v>
      </c>
    </row>
    <row r="196" spans="1:6" ht="15">
      <c r="A196">
        <f t="shared" si="15"/>
        <v>190</v>
      </c>
      <c r="B196" s="2">
        <f aca="true" t="shared" si="16" ref="B196:B256">D195</f>
        <v>102884.34509371837</v>
      </c>
      <c r="C196" s="2">
        <f t="shared" si="13"/>
        <v>2572.108627342959</v>
      </c>
      <c r="D196" s="2">
        <f t="shared" si="14"/>
        <v>105456.45372106132</v>
      </c>
      <c r="E196" s="2">
        <f t="shared" si="12"/>
        <v>20036726.207001653</v>
      </c>
      <c r="F196" s="2">
        <f>SUM($D$7:D196)</f>
        <v>4284057.352563516</v>
      </c>
    </row>
    <row r="197" spans="1:6" ht="15">
      <c r="A197">
        <f t="shared" si="15"/>
        <v>191</v>
      </c>
      <c r="B197" s="2">
        <f t="shared" si="16"/>
        <v>105456.45372106132</v>
      </c>
      <c r="C197" s="2">
        <f t="shared" si="13"/>
        <v>2636.4113430265334</v>
      </c>
      <c r="D197" s="2">
        <f t="shared" si="14"/>
        <v>108092.86506408785</v>
      </c>
      <c r="E197" s="2">
        <f t="shared" si="12"/>
        <v>20645737.22724078</v>
      </c>
      <c r="F197" s="2">
        <f>SUM($D$7:D197)</f>
        <v>4392150.2176276045</v>
      </c>
    </row>
    <row r="198" spans="1:6" ht="15">
      <c r="A198">
        <f t="shared" si="15"/>
        <v>192</v>
      </c>
      <c r="B198" s="2">
        <f t="shared" si="16"/>
        <v>108092.86506408785</v>
      </c>
      <c r="C198" s="2">
        <f t="shared" si="13"/>
        <v>2702.3216266021964</v>
      </c>
      <c r="D198" s="2">
        <f t="shared" si="14"/>
        <v>110795.18669069004</v>
      </c>
      <c r="E198" s="2">
        <f t="shared" si="12"/>
        <v>21272675.844612487</v>
      </c>
      <c r="F198" s="2">
        <f>SUM($D$7:D198)</f>
        <v>4502945.4043182945</v>
      </c>
    </row>
    <row r="199" spans="1:6" ht="15">
      <c r="A199">
        <f t="shared" si="15"/>
        <v>193</v>
      </c>
      <c r="B199" s="2">
        <f t="shared" si="16"/>
        <v>110795.18669069004</v>
      </c>
      <c r="C199" s="2">
        <f t="shared" si="13"/>
        <v>2769.879667267251</v>
      </c>
      <c r="D199" s="2">
        <f t="shared" si="14"/>
        <v>113565.06635795729</v>
      </c>
      <c r="E199" s="2">
        <f aca="true" t="shared" si="17" ref="E199:E256">D199*A199</f>
        <v>21918057.807085756</v>
      </c>
      <c r="F199" s="2">
        <f>SUM($D$7:D199)</f>
        <v>4616510.470676252</v>
      </c>
    </row>
    <row r="200" spans="1:6" ht="15">
      <c r="A200">
        <f t="shared" si="15"/>
        <v>194</v>
      </c>
      <c r="B200" s="2">
        <f t="shared" si="16"/>
        <v>113565.06635795729</v>
      </c>
      <c r="C200" s="2">
        <f aca="true" t="shared" si="18" ref="C200:C256">B200*$B$3</f>
        <v>2839.1266589489323</v>
      </c>
      <c r="D200" s="2">
        <f aca="true" t="shared" si="19" ref="D200:D256">B200+C200</f>
        <v>116404.19301690623</v>
      </c>
      <c r="E200" s="2">
        <f t="shared" si="17"/>
        <v>22582413.445279807</v>
      </c>
      <c r="F200" s="2">
        <f>SUM($D$7:D200)</f>
        <v>4732914.663693158</v>
      </c>
    </row>
    <row r="201" spans="1:6" ht="15">
      <c r="A201">
        <f aca="true" t="shared" si="20" ref="A201:A256">A200+1</f>
        <v>195</v>
      </c>
      <c r="B201" s="2">
        <f t="shared" si="16"/>
        <v>116404.19301690623</v>
      </c>
      <c r="C201" s="2">
        <f t="shared" si="18"/>
        <v>2910.1048254226557</v>
      </c>
      <c r="D201" s="2">
        <f t="shared" si="19"/>
        <v>119314.29784232889</v>
      </c>
      <c r="E201" s="2">
        <f t="shared" si="17"/>
        <v>23266288.07925413</v>
      </c>
      <c r="F201" s="2">
        <f>SUM($D$7:D201)</f>
        <v>4852228.961535486</v>
      </c>
    </row>
    <row r="202" spans="1:6" ht="15">
      <c r="A202">
        <f t="shared" si="20"/>
        <v>196</v>
      </c>
      <c r="B202" s="2">
        <f t="shared" si="16"/>
        <v>119314.29784232889</v>
      </c>
      <c r="C202" s="2">
        <f t="shared" si="18"/>
        <v>2982.857446058222</v>
      </c>
      <c r="D202" s="2">
        <f t="shared" si="19"/>
        <v>122297.1552883871</v>
      </c>
      <c r="E202" s="2">
        <f t="shared" si="17"/>
        <v>23970242.436523873</v>
      </c>
      <c r="F202" s="2">
        <f>SUM($D$7:D202)</f>
        <v>4974526.1168238735</v>
      </c>
    </row>
    <row r="203" spans="1:6" ht="15">
      <c r="A203">
        <f t="shared" si="20"/>
        <v>197</v>
      </c>
      <c r="B203" s="2">
        <f t="shared" si="16"/>
        <v>122297.1552883871</v>
      </c>
      <c r="C203" s="2">
        <f t="shared" si="18"/>
        <v>3057.428882209678</v>
      </c>
      <c r="D203" s="2">
        <f t="shared" si="19"/>
        <v>125354.58417059678</v>
      </c>
      <c r="E203" s="2">
        <f t="shared" si="17"/>
        <v>24694853.081607565</v>
      </c>
      <c r="F203" s="2">
        <f>SUM($D$7:D203)</f>
        <v>5099880.70099447</v>
      </c>
    </row>
    <row r="204" spans="1:6" ht="15">
      <c r="A204">
        <f t="shared" si="20"/>
        <v>198</v>
      </c>
      <c r="B204" s="2">
        <f t="shared" si="16"/>
        <v>125354.58417059678</v>
      </c>
      <c r="C204" s="2">
        <f t="shared" si="18"/>
        <v>3133.8646042649198</v>
      </c>
      <c r="D204" s="2">
        <f t="shared" si="19"/>
        <v>128488.4487748617</v>
      </c>
      <c r="E204" s="2">
        <f t="shared" si="17"/>
        <v>25440712.857422616</v>
      </c>
      <c r="F204" s="2">
        <f>SUM($D$7:D204)</f>
        <v>5228369.149769332</v>
      </c>
    </row>
    <row r="205" spans="1:6" ht="15">
      <c r="A205">
        <f t="shared" si="20"/>
        <v>199</v>
      </c>
      <c r="B205" s="2">
        <f t="shared" si="16"/>
        <v>128488.4487748617</v>
      </c>
      <c r="C205" s="2">
        <f t="shared" si="18"/>
        <v>3212.2112193715425</v>
      </c>
      <c r="D205" s="2">
        <f t="shared" si="19"/>
        <v>131700.65999423323</v>
      </c>
      <c r="E205" s="2">
        <f t="shared" si="17"/>
        <v>26208431.338852413</v>
      </c>
      <c r="F205" s="2">
        <f>SUM($D$7:D205)</f>
        <v>5360069.809763566</v>
      </c>
    </row>
    <row r="206" spans="1:6" ht="15">
      <c r="A206">
        <f t="shared" si="20"/>
        <v>200</v>
      </c>
      <c r="B206" s="2">
        <f t="shared" si="16"/>
        <v>131700.65999423323</v>
      </c>
      <c r="C206" s="2">
        <f t="shared" si="18"/>
        <v>3292.5164998558307</v>
      </c>
      <c r="D206" s="2">
        <f t="shared" si="19"/>
        <v>134993.17649408904</v>
      </c>
      <c r="E206" s="2">
        <f t="shared" si="17"/>
        <v>26998635.29881781</v>
      </c>
      <c r="F206" s="2">
        <f>SUM($D$7:D206)</f>
        <v>5495062.986257655</v>
      </c>
    </row>
    <row r="207" spans="1:6" ht="15">
      <c r="A207">
        <f t="shared" si="20"/>
        <v>201</v>
      </c>
      <c r="B207" s="2">
        <f t="shared" si="16"/>
        <v>134993.17649408904</v>
      </c>
      <c r="C207" s="2">
        <f t="shared" si="18"/>
        <v>3374.8294123522264</v>
      </c>
      <c r="D207" s="2">
        <f t="shared" si="19"/>
        <v>138368.00590644128</v>
      </c>
      <c r="E207" s="2">
        <f t="shared" si="17"/>
        <v>27811969.187194698</v>
      </c>
      <c r="F207" s="2">
        <f>SUM($D$7:D207)</f>
        <v>5633430.992164096</v>
      </c>
    </row>
    <row r="208" spans="1:6" ht="15">
      <c r="A208">
        <f t="shared" si="20"/>
        <v>202</v>
      </c>
      <c r="B208" s="2">
        <f t="shared" si="16"/>
        <v>138368.00590644128</v>
      </c>
      <c r="C208" s="2">
        <f t="shared" si="18"/>
        <v>3459.200147661032</v>
      </c>
      <c r="D208" s="2">
        <f t="shared" si="19"/>
        <v>141827.2060541023</v>
      </c>
      <c r="E208" s="2">
        <f t="shared" si="17"/>
        <v>28649095.622928668</v>
      </c>
      <c r="F208" s="2">
        <f>SUM($D$7:D208)</f>
        <v>5775258.1982181985</v>
      </c>
    </row>
    <row r="209" spans="1:6" ht="15">
      <c r="A209">
        <f t="shared" si="20"/>
        <v>203</v>
      </c>
      <c r="B209" s="2">
        <f t="shared" si="16"/>
        <v>141827.2060541023</v>
      </c>
      <c r="C209" s="2">
        <f t="shared" si="18"/>
        <v>3545.680151352558</v>
      </c>
      <c r="D209" s="2">
        <f t="shared" si="19"/>
        <v>145372.88620545488</v>
      </c>
      <c r="E209" s="2">
        <f t="shared" si="17"/>
        <v>29510695.89970734</v>
      </c>
      <c r="F209" s="2">
        <f>SUM($D$7:D209)</f>
        <v>5920631.084423654</v>
      </c>
    </row>
    <row r="210" spans="1:6" ht="15">
      <c r="A210">
        <f t="shared" si="20"/>
        <v>204</v>
      </c>
      <c r="B210" s="2">
        <f t="shared" si="16"/>
        <v>145372.88620545488</v>
      </c>
      <c r="C210" s="2">
        <f t="shared" si="18"/>
        <v>3634.322155136372</v>
      </c>
      <c r="D210" s="2">
        <f t="shared" si="19"/>
        <v>149007.20836059126</v>
      </c>
      <c r="E210" s="2">
        <f t="shared" si="17"/>
        <v>30397470.505560618</v>
      </c>
      <c r="F210" s="2">
        <f>SUM($D$7:D210)</f>
        <v>6069638.292784245</v>
      </c>
    </row>
    <row r="211" spans="1:6" ht="15">
      <c r="A211">
        <f t="shared" si="20"/>
        <v>205</v>
      </c>
      <c r="B211" s="2">
        <f t="shared" si="16"/>
        <v>149007.20836059126</v>
      </c>
      <c r="C211" s="2">
        <f t="shared" si="18"/>
        <v>3725.1802090147817</v>
      </c>
      <c r="D211" s="2">
        <f t="shared" si="19"/>
        <v>152732.38856960603</v>
      </c>
      <c r="E211" s="2">
        <f t="shared" si="17"/>
        <v>31310139.656769235</v>
      </c>
      <c r="F211" s="2">
        <f>SUM($D$7:D211)</f>
        <v>6222370.681353851</v>
      </c>
    </row>
    <row r="212" spans="1:6" ht="15">
      <c r="A212">
        <f t="shared" si="20"/>
        <v>206</v>
      </c>
      <c r="B212" s="2">
        <f t="shared" si="16"/>
        <v>152732.38856960603</v>
      </c>
      <c r="C212" s="2">
        <f t="shared" si="18"/>
        <v>3818.309714240151</v>
      </c>
      <c r="D212" s="2">
        <f t="shared" si="19"/>
        <v>156550.69828384617</v>
      </c>
      <c r="E212" s="2">
        <f t="shared" si="17"/>
        <v>32249443.84647231</v>
      </c>
      <c r="F212" s="2">
        <f>SUM($D$7:D212)</f>
        <v>6378921.379637698</v>
      </c>
    </row>
    <row r="213" spans="1:6" ht="15">
      <c r="A213">
        <f t="shared" si="20"/>
        <v>207</v>
      </c>
      <c r="B213" s="2">
        <f t="shared" si="16"/>
        <v>156550.69828384617</v>
      </c>
      <c r="C213" s="2">
        <f t="shared" si="18"/>
        <v>3913.7674570961544</v>
      </c>
      <c r="D213" s="2">
        <f t="shared" si="19"/>
        <v>160464.46574094234</v>
      </c>
      <c r="E213" s="2">
        <f t="shared" si="17"/>
        <v>33216144.408375066</v>
      </c>
      <c r="F213" s="2">
        <f>SUM($D$7:D213)</f>
        <v>6539385.84537864</v>
      </c>
    </row>
    <row r="214" spans="1:6" ht="15">
      <c r="A214">
        <f t="shared" si="20"/>
        <v>208</v>
      </c>
      <c r="B214" s="2">
        <f t="shared" si="16"/>
        <v>160464.46574094234</v>
      </c>
      <c r="C214" s="2">
        <f t="shared" si="18"/>
        <v>4011.6116435235585</v>
      </c>
      <c r="D214" s="2">
        <f t="shared" si="19"/>
        <v>164476.0773844659</v>
      </c>
      <c r="E214" s="2">
        <f t="shared" si="17"/>
        <v>34211024.09596891</v>
      </c>
      <c r="F214" s="2">
        <f>SUM($D$7:D214)</f>
        <v>6703861.922763106</v>
      </c>
    </row>
    <row r="215" spans="1:6" ht="15">
      <c r="A215">
        <f t="shared" si="20"/>
        <v>209</v>
      </c>
      <c r="B215" s="2">
        <f t="shared" si="16"/>
        <v>164476.0773844659</v>
      </c>
      <c r="C215" s="2">
        <f t="shared" si="18"/>
        <v>4111.901934611647</v>
      </c>
      <c r="D215" s="2">
        <f t="shared" si="19"/>
        <v>168587.97931907754</v>
      </c>
      <c r="E215" s="2">
        <f t="shared" si="17"/>
        <v>35234887.677687205</v>
      </c>
      <c r="F215" s="2">
        <f>SUM($D$7:D215)</f>
        <v>6872449.902082184</v>
      </c>
    </row>
    <row r="216" spans="1:6" ht="15">
      <c r="A216">
        <f t="shared" si="20"/>
        <v>210</v>
      </c>
      <c r="B216" s="2">
        <f t="shared" si="16"/>
        <v>168587.97931907754</v>
      </c>
      <c r="C216" s="2">
        <f t="shared" si="18"/>
        <v>4214.699482976938</v>
      </c>
      <c r="D216" s="2">
        <f t="shared" si="19"/>
        <v>172802.67880205446</v>
      </c>
      <c r="E216" s="2">
        <f t="shared" si="17"/>
        <v>36288562.548431434</v>
      </c>
      <c r="F216" s="2">
        <f>SUM($D$7:D216)</f>
        <v>7045252.580884239</v>
      </c>
    </row>
    <row r="217" spans="1:6" ht="15">
      <c r="A217">
        <f t="shared" si="20"/>
        <v>211</v>
      </c>
      <c r="B217" s="2">
        <f t="shared" si="16"/>
        <v>172802.67880205446</v>
      </c>
      <c r="C217" s="2">
        <f t="shared" si="18"/>
        <v>4320.066970051362</v>
      </c>
      <c r="D217" s="2">
        <f t="shared" si="19"/>
        <v>177122.74577210582</v>
      </c>
      <c r="E217" s="2">
        <f t="shared" si="17"/>
        <v>37372899.35791433</v>
      </c>
      <c r="F217" s="2">
        <f>SUM($D$7:D217)</f>
        <v>7222375.326656344</v>
      </c>
    </row>
    <row r="218" spans="1:6" ht="15">
      <c r="A218">
        <f t="shared" si="20"/>
        <v>212</v>
      </c>
      <c r="B218" s="2">
        <f t="shared" si="16"/>
        <v>177122.74577210582</v>
      </c>
      <c r="C218" s="2">
        <f t="shared" si="18"/>
        <v>4428.068644302645</v>
      </c>
      <c r="D218" s="2">
        <f t="shared" si="19"/>
        <v>181550.81441640845</v>
      </c>
      <c r="E218" s="2">
        <f t="shared" si="17"/>
        <v>38488772.656278595</v>
      </c>
      <c r="F218" s="2">
        <f>SUM($D$7:D218)</f>
        <v>7403926.141072753</v>
      </c>
    </row>
    <row r="219" spans="1:6" ht="15">
      <c r="A219">
        <f t="shared" si="20"/>
        <v>213</v>
      </c>
      <c r="B219" s="2">
        <f t="shared" si="16"/>
        <v>181550.81441640845</v>
      </c>
      <c r="C219" s="2">
        <f t="shared" si="18"/>
        <v>4538.770360410212</v>
      </c>
      <c r="D219" s="2">
        <f t="shared" si="19"/>
        <v>186089.58477681866</v>
      </c>
      <c r="E219" s="2">
        <f t="shared" si="17"/>
        <v>39637081.55746238</v>
      </c>
      <c r="F219" s="2">
        <f>SUM($D$7:D219)</f>
        <v>7590015.725849572</v>
      </c>
    </row>
    <row r="220" spans="1:6" ht="15">
      <c r="A220">
        <f t="shared" si="20"/>
        <v>214</v>
      </c>
      <c r="B220" s="2">
        <f t="shared" si="16"/>
        <v>186089.58477681866</v>
      </c>
      <c r="C220" s="2">
        <f t="shared" si="18"/>
        <v>4652.239619420467</v>
      </c>
      <c r="D220" s="2">
        <f t="shared" si="19"/>
        <v>190741.82439623913</v>
      </c>
      <c r="E220" s="2">
        <f t="shared" si="17"/>
        <v>40818750.42079517</v>
      </c>
      <c r="F220" s="2">
        <f>SUM($D$7:D220)</f>
        <v>7780757.55024581</v>
      </c>
    </row>
    <row r="221" spans="1:6" ht="15">
      <c r="A221">
        <f t="shared" si="20"/>
        <v>215</v>
      </c>
      <c r="B221" s="2">
        <f t="shared" si="16"/>
        <v>190741.82439623913</v>
      </c>
      <c r="C221" s="2">
        <f t="shared" si="18"/>
        <v>4768.545609905978</v>
      </c>
      <c r="D221" s="2">
        <f t="shared" si="19"/>
        <v>195510.3700061451</v>
      </c>
      <c r="E221" s="2">
        <f t="shared" si="17"/>
        <v>42034729.55132119</v>
      </c>
      <c r="F221" s="2">
        <f>SUM($D$7:D221)</f>
        <v>7976267.920251955</v>
      </c>
    </row>
    <row r="222" spans="1:6" ht="15">
      <c r="A222">
        <f t="shared" si="20"/>
        <v>216</v>
      </c>
      <c r="B222" s="2">
        <f t="shared" si="16"/>
        <v>195510.3700061451</v>
      </c>
      <c r="C222" s="2">
        <f t="shared" si="18"/>
        <v>4887.759250153627</v>
      </c>
      <c r="D222" s="2">
        <f t="shared" si="19"/>
        <v>200398.1292562987</v>
      </c>
      <c r="E222" s="2">
        <f t="shared" si="17"/>
        <v>43285995.91936052</v>
      </c>
      <c r="F222" s="2">
        <f>SUM($D$7:D222)</f>
        <v>8176666.049508254</v>
      </c>
    </row>
    <row r="223" spans="1:6" ht="15">
      <c r="A223">
        <f t="shared" si="20"/>
        <v>217</v>
      </c>
      <c r="B223" s="2">
        <f t="shared" si="16"/>
        <v>200398.1292562987</v>
      </c>
      <c r="C223" s="2">
        <f t="shared" si="18"/>
        <v>5009.953231407468</v>
      </c>
      <c r="D223" s="2">
        <f t="shared" si="19"/>
        <v>205408.08248770618</v>
      </c>
      <c r="E223" s="2">
        <f t="shared" si="17"/>
        <v>44573553.89983224</v>
      </c>
      <c r="F223" s="2">
        <f>SUM($D$7:D223)</f>
        <v>8382074.13199596</v>
      </c>
    </row>
    <row r="224" spans="1:6" ht="15">
      <c r="A224">
        <f t="shared" si="20"/>
        <v>218</v>
      </c>
      <c r="B224" s="2">
        <f t="shared" si="16"/>
        <v>205408.08248770618</v>
      </c>
      <c r="C224" s="2">
        <f t="shared" si="18"/>
        <v>5135.202062192655</v>
      </c>
      <c r="D224" s="2">
        <f t="shared" si="19"/>
        <v>210543.28454989885</v>
      </c>
      <c r="E224" s="2">
        <f t="shared" si="17"/>
        <v>45898436.03187795</v>
      </c>
      <c r="F224" s="2">
        <f>SUM($D$7:D224)</f>
        <v>8592617.416545859</v>
      </c>
    </row>
    <row r="225" spans="1:6" ht="15">
      <c r="A225">
        <f t="shared" si="20"/>
        <v>219</v>
      </c>
      <c r="B225" s="2">
        <f t="shared" si="16"/>
        <v>210543.28454989885</v>
      </c>
      <c r="C225" s="2">
        <f t="shared" si="18"/>
        <v>5263.582113747471</v>
      </c>
      <c r="D225" s="2">
        <f t="shared" si="19"/>
        <v>215806.86666364633</v>
      </c>
      <c r="E225" s="2">
        <f t="shared" si="17"/>
        <v>47261703.79933855</v>
      </c>
      <c r="F225" s="2">
        <f>SUM($D$7:D225)</f>
        <v>8808424.283209505</v>
      </c>
    </row>
    <row r="226" spans="1:6" ht="15">
      <c r="A226">
        <f t="shared" si="20"/>
        <v>220</v>
      </c>
      <c r="B226" s="2">
        <f t="shared" si="16"/>
        <v>215806.86666364633</v>
      </c>
      <c r="C226" s="2">
        <f t="shared" si="18"/>
        <v>5395.171666591159</v>
      </c>
      <c r="D226" s="2">
        <f t="shared" si="19"/>
        <v>221202.0383302375</v>
      </c>
      <c r="E226" s="2">
        <f t="shared" si="17"/>
        <v>48664448.43265225</v>
      </c>
      <c r="F226" s="2">
        <f>SUM($D$7:D226)</f>
        <v>9029626.321539743</v>
      </c>
    </row>
    <row r="227" spans="1:6" ht="15">
      <c r="A227">
        <f t="shared" si="20"/>
        <v>221</v>
      </c>
      <c r="B227" s="2">
        <f t="shared" si="16"/>
        <v>221202.0383302375</v>
      </c>
      <c r="C227" s="2">
        <f t="shared" si="18"/>
        <v>5530.050958255938</v>
      </c>
      <c r="D227" s="2">
        <f t="shared" si="19"/>
        <v>226732.08928849344</v>
      </c>
      <c r="E227" s="2">
        <f t="shared" si="17"/>
        <v>50107791.732757054</v>
      </c>
      <c r="F227" s="2">
        <f>SUM($D$7:D227)</f>
        <v>9256358.410828236</v>
      </c>
    </row>
    <row r="228" spans="1:6" ht="15">
      <c r="A228">
        <f t="shared" si="20"/>
        <v>222</v>
      </c>
      <c r="B228" s="2">
        <f t="shared" si="16"/>
        <v>226732.08928849344</v>
      </c>
      <c r="C228" s="2">
        <f t="shared" si="18"/>
        <v>5668.302232212336</v>
      </c>
      <c r="D228" s="2">
        <f t="shared" si="19"/>
        <v>232400.39152070577</v>
      </c>
      <c r="E228" s="2">
        <f t="shared" si="17"/>
        <v>51592886.91759668</v>
      </c>
      <c r="F228" s="2">
        <f>SUM($D$7:D228)</f>
        <v>9488758.802348942</v>
      </c>
    </row>
    <row r="229" spans="1:6" ht="15">
      <c r="A229">
        <f t="shared" si="20"/>
        <v>223</v>
      </c>
      <c r="B229" s="2">
        <f t="shared" si="16"/>
        <v>232400.39152070577</v>
      </c>
      <c r="C229" s="2">
        <f t="shared" si="18"/>
        <v>5810.0097880176445</v>
      </c>
      <c r="D229" s="2">
        <f t="shared" si="19"/>
        <v>238210.4013087234</v>
      </c>
      <c r="E229" s="2">
        <f t="shared" si="17"/>
        <v>53120919.49184532</v>
      </c>
      <c r="F229" s="2">
        <f>SUM($D$7:D229)</f>
        <v>9726969.203657664</v>
      </c>
    </row>
    <row r="230" spans="1:6" ht="15">
      <c r="A230">
        <f t="shared" si="20"/>
        <v>224</v>
      </c>
      <c r="B230" s="2">
        <f t="shared" si="16"/>
        <v>238210.4013087234</v>
      </c>
      <c r="C230" s="2">
        <f t="shared" si="18"/>
        <v>5955.260032718085</v>
      </c>
      <c r="D230" s="2">
        <f t="shared" si="19"/>
        <v>244165.6613414415</v>
      </c>
      <c r="E230" s="2">
        <f t="shared" si="17"/>
        <v>54693108.140482895</v>
      </c>
      <c r="F230" s="2">
        <f>SUM($D$7:D230)</f>
        <v>9971134.864999106</v>
      </c>
    </row>
    <row r="231" spans="1:6" ht="15">
      <c r="A231">
        <f t="shared" si="20"/>
        <v>225</v>
      </c>
      <c r="B231" s="2">
        <f t="shared" si="16"/>
        <v>244165.6613414415</v>
      </c>
      <c r="C231" s="2">
        <f t="shared" si="18"/>
        <v>6104.141533536038</v>
      </c>
      <c r="D231" s="2">
        <f t="shared" si="19"/>
        <v>250269.80287497755</v>
      </c>
      <c r="E231" s="2">
        <f t="shared" si="17"/>
        <v>56310705.64686995</v>
      </c>
      <c r="F231" s="2">
        <f>SUM($D$7:D231)</f>
        <v>10221404.667874083</v>
      </c>
    </row>
    <row r="232" spans="1:6" ht="15">
      <c r="A232">
        <f t="shared" si="20"/>
        <v>226</v>
      </c>
      <c r="B232" s="2">
        <f t="shared" si="16"/>
        <v>250269.80287497755</v>
      </c>
      <c r="C232" s="2">
        <f t="shared" si="18"/>
        <v>6256.745071874439</v>
      </c>
      <c r="D232" s="2">
        <f t="shared" si="19"/>
        <v>256526.547946852</v>
      </c>
      <c r="E232" s="2">
        <f t="shared" si="17"/>
        <v>57974999.83598855</v>
      </c>
      <c r="F232" s="2">
        <f>SUM($D$7:D232)</f>
        <v>10477931.215820935</v>
      </c>
    </row>
    <row r="233" spans="1:6" ht="15">
      <c r="A233">
        <f t="shared" si="20"/>
        <v>227</v>
      </c>
      <c r="B233" s="2">
        <f t="shared" si="16"/>
        <v>256526.547946852</v>
      </c>
      <c r="C233" s="2">
        <f t="shared" si="18"/>
        <v>6413.1636986713</v>
      </c>
      <c r="D233" s="2">
        <f t="shared" si="19"/>
        <v>262939.7116455233</v>
      </c>
      <c r="E233" s="2">
        <f t="shared" si="17"/>
        <v>59687314.543533795</v>
      </c>
      <c r="F233" s="2">
        <f>SUM($D$7:D233)</f>
        <v>10740870.927466458</v>
      </c>
    </row>
    <row r="234" spans="1:6" ht="15">
      <c r="A234">
        <f t="shared" si="20"/>
        <v>228</v>
      </c>
      <c r="B234" s="2">
        <f t="shared" si="16"/>
        <v>262939.7116455233</v>
      </c>
      <c r="C234" s="2">
        <f t="shared" si="18"/>
        <v>6573.492791138084</v>
      </c>
      <c r="D234" s="2">
        <f t="shared" si="19"/>
        <v>269513.2044366614</v>
      </c>
      <c r="E234" s="2">
        <f t="shared" si="17"/>
        <v>61449010.611558795</v>
      </c>
      <c r="F234" s="2">
        <f>SUM($D$7:D234)</f>
        <v>11010384.13190312</v>
      </c>
    </row>
    <row r="235" spans="1:6" ht="15">
      <c r="A235">
        <f t="shared" si="20"/>
        <v>229</v>
      </c>
      <c r="B235" s="2">
        <f t="shared" si="16"/>
        <v>269513.2044366614</v>
      </c>
      <c r="C235" s="2">
        <f t="shared" si="18"/>
        <v>6737.830110916535</v>
      </c>
      <c r="D235" s="2">
        <f t="shared" si="19"/>
        <v>276251.0345475779</v>
      </c>
      <c r="E235" s="2">
        <f t="shared" si="17"/>
        <v>63261486.91139534</v>
      </c>
      <c r="F235" s="2">
        <f>SUM($D$7:D235)</f>
        <v>11286635.166450698</v>
      </c>
    </row>
    <row r="236" spans="1:6" ht="15">
      <c r="A236">
        <f t="shared" si="20"/>
        <v>230</v>
      </c>
      <c r="B236" s="2">
        <f t="shared" si="16"/>
        <v>276251.0345475779</v>
      </c>
      <c r="C236" s="2">
        <f t="shared" si="18"/>
        <v>6906.275863689448</v>
      </c>
      <c r="D236" s="2">
        <f t="shared" si="19"/>
        <v>283157.31041126733</v>
      </c>
      <c r="E236" s="2">
        <f t="shared" si="17"/>
        <v>65126181.39459149</v>
      </c>
      <c r="F236" s="2">
        <f>SUM($D$7:D236)</f>
        <v>11569792.476861965</v>
      </c>
    </row>
    <row r="237" spans="1:6" ht="15">
      <c r="A237">
        <f t="shared" si="20"/>
        <v>231</v>
      </c>
      <c r="B237" s="2">
        <f t="shared" si="16"/>
        <v>283157.31041126733</v>
      </c>
      <c r="C237" s="2">
        <f t="shared" si="18"/>
        <v>7078.932760281684</v>
      </c>
      <c r="D237" s="2">
        <f t="shared" si="19"/>
        <v>290236.243171549</v>
      </c>
      <c r="E237" s="2">
        <f t="shared" si="17"/>
        <v>67044572.172627814</v>
      </c>
      <c r="F237" s="2">
        <f>SUM($D$7:D237)</f>
        <v>11860028.720033513</v>
      </c>
    </row>
    <row r="238" spans="1:6" ht="15">
      <c r="A238">
        <f t="shared" si="20"/>
        <v>232</v>
      </c>
      <c r="B238" s="2">
        <f t="shared" si="16"/>
        <v>290236.243171549</v>
      </c>
      <c r="C238" s="2">
        <f t="shared" si="18"/>
        <v>7255.906079288725</v>
      </c>
      <c r="D238" s="2">
        <f t="shared" si="19"/>
        <v>297492.14925083774</v>
      </c>
      <c r="E238" s="2">
        <f t="shared" si="17"/>
        <v>69018178.62619436</v>
      </c>
      <c r="F238" s="2">
        <f>SUM($D$7:D238)</f>
        <v>12157520.86928435</v>
      </c>
    </row>
    <row r="239" spans="1:6" ht="15">
      <c r="A239">
        <f t="shared" si="20"/>
        <v>233</v>
      </c>
      <c r="B239" s="2">
        <f t="shared" si="16"/>
        <v>297492.14925083774</v>
      </c>
      <c r="C239" s="2">
        <f t="shared" si="18"/>
        <v>7437.303731270944</v>
      </c>
      <c r="D239" s="2">
        <f t="shared" si="19"/>
        <v>304929.4529821087</v>
      </c>
      <c r="E239" s="2">
        <f t="shared" si="17"/>
        <v>71048562.54483132</v>
      </c>
      <c r="F239" s="2">
        <f>SUM($D$7:D239)</f>
        <v>12462450.32226646</v>
      </c>
    </row>
    <row r="240" spans="1:6" ht="15">
      <c r="A240">
        <f t="shared" si="20"/>
        <v>234</v>
      </c>
      <c r="B240" s="2">
        <f t="shared" si="16"/>
        <v>304929.4529821087</v>
      </c>
      <c r="C240" s="2">
        <f t="shared" si="18"/>
        <v>7623.236324552718</v>
      </c>
      <c r="D240" s="2">
        <f t="shared" si="19"/>
        <v>312552.6893066614</v>
      </c>
      <c r="E240" s="2">
        <f t="shared" si="17"/>
        <v>73137329.29775877</v>
      </c>
      <c r="F240" s="2">
        <f>SUM($D$7:D240)</f>
        <v>12775003.011573121</v>
      </c>
    </row>
    <row r="241" spans="1:6" ht="15">
      <c r="A241">
        <f t="shared" si="20"/>
        <v>235</v>
      </c>
      <c r="B241" s="2">
        <f t="shared" si="16"/>
        <v>312552.6893066614</v>
      </c>
      <c r="C241" s="2">
        <f t="shared" si="18"/>
        <v>7813.817232666536</v>
      </c>
      <c r="D241" s="2">
        <f t="shared" si="19"/>
        <v>320366.50653932797</v>
      </c>
      <c r="E241" s="2">
        <f t="shared" si="17"/>
        <v>75286129.03674208</v>
      </c>
      <c r="F241" s="2">
        <f>SUM($D$7:D241)</f>
        <v>13095369.518112449</v>
      </c>
    </row>
    <row r="242" spans="1:6" ht="15">
      <c r="A242">
        <f t="shared" si="20"/>
        <v>236</v>
      </c>
      <c r="B242" s="2">
        <f t="shared" si="16"/>
        <v>320366.50653932797</v>
      </c>
      <c r="C242" s="2">
        <f t="shared" si="18"/>
        <v>8009.162663483199</v>
      </c>
      <c r="D242" s="2">
        <f t="shared" si="19"/>
        <v>328375.66920281114</v>
      </c>
      <c r="E242" s="2">
        <f t="shared" si="17"/>
        <v>77496657.93186343</v>
      </c>
      <c r="F242" s="2">
        <f>SUM($D$7:D242)</f>
        <v>13423745.187315261</v>
      </c>
    </row>
    <row r="243" spans="1:6" ht="15">
      <c r="A243">
        <f t="shared" si="20"/>
        <v>237</v>
      </c>
      <c r="B243" s="2">
        <f t="shared" si="16"/>
        <v>328375.66920281114</v>
      </c>
      <c r="C243" s="2">
        <f t="shared" si="18"/>
        <v>8209.39173007028</v>
      </c>
      <c r="D243" s="2">
        <f t="shared" si="19"/>
        <v>336585.06093288143</v>
      </c>
      <c r="E243" s="2">
        <f t="shared" si="17"/>
        <v>79770659.4410929</v>
      </c>
      <c r="F243" s="2">
        <f>SUM($D$7:D243)</f>
        <v>13760330.248248143</v>
      </c>
    </row>
    <row r="244" spans="1:6" ht="15">
      <c r="A244">
        <f t="shared" si="20"/>
        <v>238</v>
      </c>
      <c r="B244" s="2">
        <f t="shared" si="16"/>
        <v>336585.06093288143</v>
      </c>
      <c r="C244" s="2">
        <f t="shared" si="18"/>
        <v>8414.626523322037</v>
      </c>
      <c r="D244" s="2">
        <f t="shared" si="19"/>
        <v>344999.68745620345</v>
      </c>
      <c r="E244" s="2">
        <f t="shared" si="17"/>
        <v>82109925.61457641</v>
      </c>
      <c r="F244" s="2">
        <f>SUM($D$7:D244)</f>
        <v>14105329.935704347</v>
      </c>
    </row>
    <row r="245" spans="1:6" ht="15">
      <c r="A245">
        <f t="shared" si="20"/>
        <v>239</v>
      </c>
      <c r="B245" s="2">
        <f t="shared" si="16"/>
        <v>344999.68745620345</v>
      </c>
      <c r="C245" s="2">
        <f t="shared" si="18"/>
        <v>8624.992186405087</v>
      </c>
      <c r="D245" s="2">
        <f t="shared" si="19"/>
        <v>353624.67964260856</v>
      </c>
      <c r="E245" s="2">
        <f t="shared" si="17"/>
        <v>84516298.43458344</v>
      </c>
      <c r="F245" s="2">
        <f>SUM($D$7:D245)</f>
        <v>14458954.615346955</v>
      </c>
    </row>
    <row r="246" spans="1:6" ht="15">
      <c r="A246">
        <f t="shared" si="20"/>
        <v>240</v>
      </c>
      <c r="B246" s="2">
        <f t="shared" si="16"/>
        <v>353624.67964260856</v>
      </c>
      <c r="C246" s="2">
        <f t="shared" si="18"/>
        <v>8840.616991065215</v>
      </c>
      <c r="D246" s="2">
        <f t="shared" si="19"/>
        <v>362465.2966336738</v>
      </c>
      <c r="E246" s="2">
        <f t="shared" si="17"/>
        <v>86991671.1920817</v>
      </c>
      <c r="F246" s="2">
        <f>SUM($D$7:D246)</f>
        <v>14821419.911980629</v>
      </c>
    </row>
    <row r="247" spans="1:6" ht="15">
      <c r="A247">
        <f t="shared" si="20"/>
        <v>241</v>
      </c>
      <c r="B247" s="2">
        <f t="shared" si="16"/>
        <v>362465.2966336738</v>
      </c>
      <c r="C247" s="2">
        <f t="shared" si="18"/>
        <v>9061.632415841845</v>
      </c>
      <c r="D247" s="2">
        <f t="shared" si="19"/>
        <v>371526.92904951563</v>
      </c>
      <c r="E247" s="2">
        <f t="shared" si="17"/>
        <v>89537989.90093327</v>
      </c>
      <c r="F247" s="2">
        <f>SUM($D$7:D247)</f>
        <v>15192946.841030145</v>
      </c>
    </row>
    <row r="248" spans="1:6" ht="15">
      <c r="A248">
        <f t="shared" si="20"/>
        <v>242</v>
      </c>
      <c r="B248" s="2">
        <f t="shared" si="16"/>
        <v>371526.92904951563</v>
      </c>
      <c r="C248" s="2">
        <f t="shared" si="18"/>
        <v>9288.173226237892</v>
      </c>
      <c r="D248" s="2">
        <f t="shared" si="19"/>
        <v>380815.1022757535</v>
      </c>
      <c r="E248" s="2">
        <f t="shared" si="17"/>
        <v>92157254.75073235</v>
      </c>
      <c r="F248" s="2">
        <f>SUM($D$7:D248)</f>
        <v>15573761.943305898</v>
      </c>
    </row>
    <row r="249" spans="1:6" ht="15">
      <c r="A249">
        <f t="shared" si="20"/>
        <v>243</v>
      </c>
      <c r="B249" s="2">
        <f t="shared" si="16"/>
        <v>380815.1022757535</v>
      </c>
      <c r="C249" s="2">
        <f t="shared" si="18"/>
        <v>9520.377556893838</v>
      </c>
      <c r="D249" s="2">
        <f t="shared" si="19"/>
        <v>390335.47983264737</v>
      </c>
      <c r="E249" s="2">
        <f t="shared" si="17"/>
        <v>94851521.59933332</v>
      </c>
      <c r="F249" s="2">
        <f>SUM($D$7:D249)</f>
        <v>15964097.423138546</v>
      </c>
    </row>
    <row r="250" spans="1:6" ht="15">
      <c r="A250">
        <f t="shared" si="20"/>
        <v>244</v>
      </c>
      <c r="B250" s="2">
        <f t="shared" si="16"/>
        <v>390335.47983264737</v>
      </c>
      <c r="C250" s="2">
        <f t="shared" si="18"/>
        <v>9758.386995816185</v>
      </c>
      <c r="D250" s="2">
        <f t="shared" si="19"/>
        <v>400093.86682846356</v>
      </c>
      <c r="E250" s="2">
        <f t="shared" si="17"/>
        <v>97622903.5061451</v>
      </c>
      <c r="F250" s="2">
        <f>SUM($D$7:D250)</f>
        <v>16364191.28996701</v>
      </c>
    </row>
    <row r="251" spans="1:6" ht="15">
      <c r="A251">
        <f t="shared" si="20"/>
        <v>245</v>
      </c>
      <c r="B251" s="2">
        <f t="shared" si="16"/>
        <v>400093.86682846356</v>
      </c>
      <c r="C251" s="2">
        <f t="shared" si="18"/>
        <v>10002.34667071159</v>
      </c>
      <c r="D251" s="2">
        <f t="shared" si="19"/>
        <v>410096.21349917515</v>
      </c>
      <c r="E251" s="2">
        <f t="shared" si="17"/>
        <v>100473572.30729792</v>
      </c>
      <c r="F251" s="2">
        <f>SUM($D$7:D251)</f>
        <v>16774287.503466185</v>
      </c>
    </row>
    <row r="252" spans="1:6" ht="15">
      <c r="A252">
        <f t="shared" si="20"/>
        <v>246</v>
      </c>
      <c r="B252" s="2">
        <f t="shared" si="16"/>
        <v>410096.21349917515</v>
      </c>
      <c r="C252" s="2">
        <f t="shared" si="18"/>
        <v>10252.40533747938</v>
      </c>
      <c r="D252" s="2">
        <f t="shared" si="19"/>
        <v>420348.6188366545</v>
      </c>
      <c r="E252" s="2">
        <f t="shared" si="17"/>
        <v>103405760.23381701</v>
      </c>
      <c r="F252" s="2">
        <f>SUM($D$7:D252)</f>
        <v>17194636.12230284</v>
      </c>
    </row>
    <row r="253" spans="1:6" ht="15">
      <c r="A253">
        <f t="shared" si="20"/>
        <v>247</v>
      </c>
      <c r="B253" s="2">
        <f t="shared" si="16"/>
        <v>420348.6188366545</v>
      </c>
      <c r="C253" s="2">
        <f t="shared" si="18"/>
        <v>10508.715470916364</v>
      </c>
      <c r="D253" s="2">
        <f t="shared" si="19"/>
        <v>430857.3343075709</v>
      </c>
      <c r="E253" s="2">
        <f t="shared" si="17"/>
        <v>106421761.57397</v>
      </c>
      <c r="F253" s="2">
        <f>SUM($D$7:D253)</f>
        <v>17625493.45661041</v>
      </c>
    </row>
    <row r="254" spans="1:6" ht="15">
      <c r="A254">
        <f t="shared" si="20"/>
        <v>248</v>
      </c>
      <c r="B254" s="2">
        <f t="shared" si="16"/>
        <v>430857.3343075709</v>
      </c>
      <c r="C254" s="2">
        <f t="shared" si="18"/>
        <v>10771.433357689273</v>
      </c>
      <c r="D254" s="2">
        <f t="shared" si="19"/>
        <v>441628.7676652602</v>
      </c>
      <c r="E254" s="2">
        <f t="shared" si="17"/>
        <v>109523934.38098453</v>
      </c>
      <c r="F254" s="2">
        <f>SUM($D$7:D254)</f>
        <v>18067122.22427567</v>
      </c>
    </row>
    <row r="255" spans="1:6" ht="15">
      <c r="A255">
        <f t="shared" si="20"/>
        <v>249</v>
      </c>
      <c r="B255" s="2">
        <f t="shared" si="16"/>
        <v>441628.7676652602</v>
      </c>
      <c r="C255" s="2">
        <f t="shared" si="18"/>
        <v>11040.719191631506</v>
      </c>
      <c r="D255" s="2">
        <f t="shared" si="19"/>
        <v>452669.48685689166</v>
      </c>
      <c r="E255" s="2">
        <f t="shared" si="17"/>
        <v>112714702.22736602</v>
      </c>
      <c r="F255" s="2">
        <f>SUM($D$7:D255)</f>
        <v>18519791.711132564</v>
      </c>
    </row>
    <row r="256" spans="1:6" ht="15">
      <c r="A256">
        <f t="shared" si="20"/>
        <v>250</v>
      </c>
      <c r="B256" s="2">
        <f t="shared" si="16"/>
        <v>452669.48685689166</v>
      </c>
      <c r="C256" s="2">
        <f t="shared" si="18"/>
        <v>11316.737171422292</v>
      </c>
      <c r="D256" s="2">
        <f t="shared" si="19"/>
        <v>463986.22402831394</v>
      </c>
      <c r="E256" s="2">
        <f t="shared" si="17"/>
        <v>115996556.00707848</v>
      </c>
      <c r="F256" s="2">
        <f>SUM($D$7:D256)</f>
        <v>18983777.93516088</v>
      </c>
    </row>
  </sheetData>
  <sheetProtection password="C491" sheet="1"/>
  <mergeCells count="1">
    <mergeCell ref="A1:D1"/>
  </mergeCells>
  <dataValidations count="3">
    <dataValidation allowBlank="1" showInputMessage="1" showErrorMessage="1" promptTitle="Valor actual" prompt="Escriba la cantidad de dinero invertido hasta ahora." sqref="B2"/>
    <dataValidation allowBlank="1" showInputMessage="1" showErrorMessage="1" promptTitle="Tasa de interés" prompt="Escriba la tasa de rentabilidad que espera de la inversión. No incluya el símbolo de porcentaje.&#10;" sqref="B3"/>
    <dataValidation allowBlank="1" showErrorMessage="1" sqref="B4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5"/>
  <sheetViews>
    <sheetView zoomScalePageLayoutView="0" workbookViewId="0" topLeftCell="A1">
      <selection activeCell="B1" sqref="B1"/>
    </sheetView>
  </sheetViews>
  <sheetFormatPr defaultColWidth="11.421875" defaultRowHeight="15"/>
  <cols>
    <col min="2" max="2" width="13.421875" style="0" customWidth="1"/>
  </cols>
  <sheetData>
    <row r="1" spans="1:2" ht="15">
      <c r="A1">
        <v>1</v>
      </c>
      <c r="B1" s="61">
        <f ca="1">TODAY()</f>
        <v>39900</v>
      </c>
    </row>
    <row r="2" spans="1:2" ht="15">
      <c r="A2">
        <v>2</v>
      </c>
      <c r="B2" s="61"/>
    </row>
    <row r="3" ht="15">
      <c r="A3">
        <v>3</v>
      </c>
    </row>
    <row r="4" ht="15">
      <c r="A4">
        <v>4</v>
      </c>
    </row>
    <row r="5" ht="15">
      <c r="A5">
        <v>5</v>
      </c>
    </row>
    <row r="6" ht="15">
      <c r="A6">
        <v>6</v>
      </c>
    </row>
    <row r="7" ht="15">
      <c r="A7">
        <v>7</v>
      </c>
    </row>
    <row r="8" ht="15">
      <c r="A8">
        <v>8</v>
      </c>
    </row>
    <row r="9" ht="15">
      <c r="A9">
        <v>9</v>
      </c>
    </row>
    <row r="10" ht="15">
      <c r="A10">
        <v>10</v>
      </c>
    </row>
    <row r="11" ht="15">
      <c r="A11">
        <v>11</v>
      </c>
    </row>
    <row r="12" ht="15">
      <c r="A12">
        <v>12</v>
      </c>
    </row>
    <row r="13" ht="15">
      <c r="A13">
        <v>13</v>
      </c>
    </row>
    <row r="14" ht="15">
      <c r="A14">
        <v>14</v>
      </c>
    </row>
    <row r="15" ht="15">
      <c r="A15">
        <v>15</v>
      </c>
    </row>
    <row r="16" ht="15">
      <c r="A16">
        <v>16</v>
      </c>
    </row>
    <row r="17" ht="15">
      <c r="A17">
        <v>17</v>
      </c>
    </row>
    <row r="18" ht="15">
      <c r="A18">
        <v>18</v>
      </c>
    </row>
    <row r="19" ht="15">
      <c r="A19">
        <v>19</v>
      </c>
    </row>
    <row r="20" ht="15">
      <c r="A20">
        <v>20</v>
      </c>
    </row>
    <row r="21" ht="15">
      <c r="A21">
        <v>21</v>
      </c>
    </row>
    <row r="22" ht="15">
      <c r="A22">
        <v>22</v>
      </c>
    </row>
    <row r="23" ht="15">
      <c r="A23">
        <v>23</v>
      </c>
    </row>
    <row r="24" ht="15">
      <c r="A24">
        <v>24</v>
      </c>
    </row>
    <row r="25" ht="15">
      <c r="A25">
        <v>25</v>
      </c>
    </row>
    <row r="26" ht="15">
      <c r="A26">
        <v>26</v>
      </c>
    </row>
    <row r="27" ht="15">
      <c r="A27">
        <v>27</v>
      </c>
    </row>
    <row r="28" ht="15">
      <c r="A28">
        <v>28</v>
      </c>
    </row>
    <row r="29" ht="15">
      <c r="A29">
        <v>29</v>
      </c>
    </row>
    <row r="30" ht="15">
      <c r="A30">
        <v>30</v>
      </c>
    </row>
    <row r="31" ht="15">
      <c r="A31">
        <v>31</v>
      </c>
    </row>
    <row r="32" ht="15">
      <c r="A32">
        <v>32</v>
      </c>
    </row>
    <row r="33" ht="15">
      <c r="A33">
        <v>33</v>
      </c>
    </row>
    <row r="34" ht="15">
      <c r="A34">
        <v>34</v>
      </c>
    </row>
    <row r="35" ht="15">
      <c r="A35">
        <v>35</v>
      </c>
    </row>
    <row r="36" ht="15">
      <c r="A36">
        <v>36</v>
      </c>
    </row>
    <row r="37" ht="15">
      <c r="A37">
        <v>37</v>
      </c>
    </row>
    <row r="38" ht="15">
      <c r="A38">
        <v>38</v>
      </c>
    </row>
    <row r="39" ht="15">
      <c r="A39">
        <v>39</v>
      </c>
    </row>
    <row r="40" ht="15">
      <c r="A40">
        <v>40</v>
      </c>
    </row>
    <row r="41" ht="15">
      <c r="A41">
        <v>41</v>
      </c>
    </row>
    <row r="42" ht="15">
      <c r="A42">
        <v>42</v>
      </c>
    </row>
    <row r="43" ht="15">
      <c r="A43">
        <v>43</v>
      </c>
    </row>
    <row r="44" ht="15">
      <c r="A44">
        <v>44</v>
      </c>
    </row>
    <row r="45" ht="15">
      <c r="A45">
        <v>45</v>
      </c>
    </row>
    <row r="46" ht="15">
      <c r="A46">
        <v>46</v>
      </c>
    </row>
    <row r="47" ht="15">
      <c r="A47">
        <v>47</v>
      </c>
    </row>
    <row r="48" ht="15">
      <c r="A48">
        <v>48</v>
      </c>
    </row>
    <row r="49" ht="15">
      <c r="A49">
        <v>49</v>
      </c>
    </row>
    <row r="50" ht="15">
      <c r="A50">
        <v>50</v>
      </c>
    </row>
    <row r="51" ht="15">
      <c r="A51">
        <v>51</v>
      </c>
    </row>
    <row r="52" ht="15">
      <c r="A52">
        <v>52</v>
      </c>
    </row>
    <row r="53" ht="15">
      <c r="A53">
        <v>53</v>
      </c>
    </row>
    <row r="54" ht="15">
      <c r="A54">
        <v>54</v>
      </c>
    </row>
    <row r="55" ht="15">
      <c r="A55">
        <v>55</v>
      </c>
    </row>
    <row r="56" ht="15">
      <c r="A56">
        <v>56</v>
      </c>
    </row>
    <row r="57" ht="15">
      <c r="A57">
        <v>57</v>
      </c>
    </row>
    <row r="58" ht="15">
      <c r="A58">
        <v>58</v>
      </c>
    </row>
    <row r="59" ht="15">
      <c r="A59">
        <v>59</v>
      </c>
    </row>
    <row r="60" ht="15">
      <c r="A60">
        <v>60</v>
      </c>
    </row>
    <row r="61" ht="15">
      <c r="A61">
        <v>61</v>
      </c>
    </row>
    <row r="62" ht="15">
      <c r="A62">
        <v>62</v>
      </c>
    </row>
    <row r="63" ht="15">
      <c r="A63">
        <v>63</v>
      </c>
    </row>
    <row r="64" ht="15">
      <c r="A64">
        <v>64</v>
      </c>
    </row>
    <row r="65" ht="15">
      <c r="A65">
        <v>65</v>
      </c>
    </row>
    <row r="66" ht="15">
      <c r="A66">
        <v>66</v>
      </c>
    </row>
    <row r="67" ht="15">
      <c r="A67">
        <v>67</v>
      </c>
    </row>
    <row r="68" ht="15">
      <c r="A68">
        <v>68</v>
      </c>
    </row>
    <row r="69" ht="15">
      <c r="A69">
        <v>69</v>
      </c>
    </row>
    <row r="70" ht="15">
      <c r="A70">
        <v>70</v>
      </c>
    </row>
    <row r="71" ht="15">
      <c r="A71">
        <v>71</v>
      </c>
    </row>
    <row r="72" ht="15">
      <c r="A72">
        <v>72</v>
      </c>
    </row>
    <row r="73" ht="15">
      <c r="A73">
        <v>73</v>
      </c>
    </row>
    <row r="74" ht="15">
      <c r="A74">
        <v>74</v>
      </c>
    </row>
    <row r="75" ht="15">
      <c r="A75">
        <v>75</v>
      </c>
    </row>
    <row r="76" ht="15">
      <c r="A76">
        <v>76</v>
      </c>
    </row>
    <row r="77" ht="15">
      <c r="A77">
        <v>77</v>
      </c>
    </row>
    <row r="78" ht="15">
      <c r="A78">
        <v>78</v>
      </c>
    </row>
    <row r="79" ht="15">
      <c r="A79">
        <v>79</v>
      </c>
    </row>
    <row r="80" ht="15">
      <c r="A80">
        <v>80</v>
      </c>
    </row>
    <row r="81" ht="15">
      <c r="A81">
        <v>81</v>
      </c>
    </row>
    <row r="82" ht="15">
      <c r="A82">
        <v>82</v>
      </c>
    </row>
    <row r="83" ht="15">
      <c r="A83">
        <v>83</v>
      </c>
    </row>
    <row r="84" ht="15">
      <c r="A84">
        <v>84</v>
      </c>
    </row>
    <row r="85" ht="15">
      <c r="A85">
        <v>85</v>
      </c>
    </row>
    <row r="86" ht="15">
      <c r="A86">
        <v>86</v>
      </c>
    </row>
    <row r="87" ht="15">
      <c r="A87">
        <v>87</v>
      </c>
    </row>
    <row r="88" ht="15">
      <c r="A88">
        <v>88</v>
      </c>
    </row>
    <row r="89" ht="15">
      <c r="A89">
        <v>89</v>
      </c>
    </row>
    <row r="90" ht="15">
      <c r="A90">
        <v>90</v>
      </c>
    </row>
    <row r="91" ht="15">
      <c r="A91">
        <v>91</v>
      </c>
    </row>
    <row r="92" ht="15">
      <c r="A92">
        <v>92</v>
      </c>
    </row>
    <row r="93" ht="15">
      <c r="A93">
        <v>93</v>
      </c>
    </row>
    <row r="94" ht="15">
      <c r="A94">
        <v>94</v>
      </c>
    </row>
    <row r="95" ht="15">
      <c r="A95">
        <v>95</v>
      </c>
    </row>
    <row r="96" ht="15">
      <c r="A96">
        <v>96</v>
      </c>
    </row>
    <row r="97" ht="15">
      <c r="A97">
        <v>97</v>
      </c>
    </row>
    <row r="98" ht="15">
      <c r="A98">
        <v>98</v>
      </c>
    </row>
    <row r="99" ht="15">
      <c r="A99">
        <v>99</v>
      </c>
    </row>
    <row r="100" ht="15">
      <c r="A100">
        <v>100</v>
      </c>
    </row>
    <row r="101" ht="15">
      <c r="A101">
        <v>101</v>
      </c>
    </row>
    <row r="102" ht="15">
      <c r="A102">
        <v>102</v>
      </c>
    </row>
    <row r="103" ht="15">
      <c r="A103">
        <v>103</v>
      </c>
    </row>
    <row r="104" ht="15">
      <c r="A104">
        <v>104</v>
      </c>
    </row>
    <row r="105" ht="15">
      <c r="A105">
        <v>105</v>
      </c>
    </row>
    <row r="106" ht="15">
      <c r="A106">
        <v>106</v>
      </c>
    </row>
    <row r="107" ht="15">
      <c r="A107">
        <v>107</v>
      </c>
    </row>
    <row r="108" ht="15">
      <c r="A108">
        <v>108</v>
      </c>
    </row>
    <row r="109" ht="15">
      <c r="A109">
        <v>109</v>
      </c>
    </row>
    <row r="110" ht="15">
      <c r="A110">
        <v>110</v>
      </c>
    </row>
    <row r="111" ht="15">
      <c r="A111">
        <v>111</v>
      </c>
    </row>
    <row r="112" ht="15">
      <c r="A112">
        <v>112</v>
      </c>
    </row>
    <row r="113" ht="15">
      <c r="A113">
        <v>113</v>
      </c>
    </row>
    <row r="114" ht="15">
      <c r="A114">
        <v>114</v>
      </c>
    </row>
    <row r="115" ht="15">
      <c r="A115">
        <v>115</v>
      </c>
    </row>
    <row r="116" ht="15">
      <c r="A116">
        <v>116</v>
      </c>
    </row>
    <row r="117" ht="15">
      <c r="A117">
        <v>117</v>
      </c>
    </row>
    <row r="118" ht="15">
      <c r="A118">
        <v>118</v>
      </c>
    </row>
    <row r="119" ht="15">
      <c r="A119">
        <v>119</v>
      </c>
    </row>
    <row r="120" ht="15">
      <c r="A120">
        <v>120</v>
      </c>
    </row>
    <row r="121" ht="15">
      <c r="A121">
        <v>121</v>
      </c>
    </row>
    <row r="122" ht="15">
      <c r="A122">
        <v>122</v>
      </c>
    </row>
    <row r="123" ht="15">
      <c r="A123">
        <v>123</v>
      </c>
    </row>
    <row r="124" ht="15">
      <c r="A124">
        <v>124</v>
      </c>
    </row>
    <row r="125" ht="15">
      <c r="A125">
        <v>125</v>
      </c>
    </row>
    <row r="126" ht="15">
      <c r="A126">
        <v>126</v>
      </c>
    </row>
    <row r="127" ht="15">
      <c r="A127">
        <v>127</v>
      </c>
    </row>
    <row r="128" ht="15">
      <c r="A128">
        <v>128</v>
      </c>
    </row>
    <row r="129" ht="15">
      <c r="A129">
        <v>129</v>
      </c>
    </row>
    <row r="130" ht="15">
      <c r="A130">
        <v>130</v>
      </c>
    </row>
    <row r="131" ht="15">
      <c r="A131">
        <v>131</v>
      </c>
    </row>
    <row r="132" ht="15">
      <c r="A132">
        <v>132</v>
      </c>
    </row>
    <row r="133" ht="15">
      <c r="A133">
        <v>133</v>
      </c>
    </row>
    <row r="134" ht="15">
      <c r="A134">
        <v>134</v>
      </c>
    </row>
    <row r="135" ht="15">
      <c r="A135">
        <v>135</v>
      </c>
    </row>
    <row r="136" ht="15">
      <c r="A136">
        <v>136</v>
      </c>
    </row>
    <row r="137" ht="15">
      <c r="A137">
        <v>137</v>
      </c>
    </row>
    <row r="138" ht="15">
      <c r="A138">
        <v>138</v>
      </c>
    </row>
    <row r="139" ht="15">
      <c r="A139">
        <v>139</v>
      </c>
    </row>
    <row r="140" ht="15">
      <c r="A140">
        <v>140</v>
      </c>
    </row>
    <row r="141" ht="15">
      <c r="A141">
        <v>141</v>
      </c>
    </row>
    <row r="142" ht="15">
      <c r="A142">
        <v>142</v>
      </c>
    </row>
    <row r="143" ht="15">
      <c r="A143">
        <v>143</v>
      </c>
    </row>
    <row r="144" ht="15">
      <c r="A144">
        <v>144</v>
      </c>
    </row>
    <row r="145" ht="15">
      <c r="A145">
        <v>145</v>
      </c>
    </row>
    <row r="146" ht="15">
      <c r="A146">
        <v>146</v>
      </c>
    </row>
    <row r="147" ht="15">
      <c r="A147">
        <v>147</v>
      </c>
    </row>
    <row r="148" ht="15">
      <c r="A148">
        <v>148</v>
      </c>
    </row>
    <row r="149" ht="15">
      <c r="A149">
        <v>149</v>
      </c>
    </row>
    <row r="150" ht="15">
      <c r="A150">
        <v>150</v>
      </c>
    </row>
    <row r="151" ht="15">
      <c r="A151">
        <v>151</v>
      </c>
    </row>
    <row r="152" ht="15">
      <c r="A152">
        <v>152</v>
      </c>
    </row>
    <row r="153" ht="15">
      <c r="A153">
        <v>153</v>
      </c>
    </row>
    <row r="154" ht="15">
      <c r="A154">
        <v>154</v>
      </c>
    </row>
    <row r="155" ht="15">
      <c r="A155">
        <v>155</v>
      </c>
    </row>
    <row r="156" ht="15">
      <c r="A156">
        <v>156</v>
      </c>
    </row>
    <row r="157" ht="15">
      <c r="A157">
        <v>157</v>
      </c>
    </row>
    <row r="158" ht="15">
      <c r="A158">
        <v>158</v>
      </c>
    </row>
    <row r="159" ht="15">
      <c r="A159">
        <v>159</v>
      </c>
    </row>
    <row r="160" ht="15">
      <c r="A160">
        <v>160</v>
      </c>
    </row>
    <row r="161" ht="15">
      <c r="A161">
        <v>161</v>
      </c>
    </row>
    <row r="162" ht="15">
      <c r="A162">
        <v>162</v>
      </c>
    </row>
    <row r="163" ht="15">
      <c r="A163">
        <v>163</v>
      </c>
    </row>
    <row r="164" ht="15">
      <c r="A164">
        <v>164</v>
      </c>
    </row>
    <row r="165" ht="15">
      <c r="A165">
        <v>165</v>
      </c>
    </row>
    <row r="166" ht="15">
      <c r="A166">
        <v>166</v>
      </c>
    </row>
    <row r="167" ht="15">
      <c r="A167">
        <v>167</v>
      </c>
    </row>
    <row r="168" ht="15">
      <c r="A168">
        <v>168</v>
      </c>
    </row>
    <row r="169" ht="15">
      <c r="A169">
        <v>169</v>
      </c>
    </row>
    <row r="170" ht="15">
      <c r="A170">
        <v>170</v>
      </c>
    </row>
    <row r="171" ht="15">
      <c r="A171">
        <v>171</v>
      </c>
    </row>
    <row r="172" ht="15">
      <c r="A172">
        <v>172</v>
      </c>
    </row>
    <row r="173" ht="15">
      <c r="A173">
        <v>173</v>
      </c>
    </row>
    <row r="174" ht="15">
      <c r="A174">
        <v>174</v>
      </c>
    </row>
    <row r="175" ht="15">
      <c r="A175">
        <v>175</v>
      </c>
    </row>
    <row r="176" ht="15">
      <c r="A176">
        <v>176</v>
      </c>
    </row>
    <row r="177" ht="15">
      <c r="A177">
        <v>177</v>
      </c>
    </row>
    <row r="178" ht="15">
      <c r="A178">
        <v>178</v>
      </c>
    </row>
    <row r="179" ht="15">
      <c r="A179">
        <v>179</v>
      </c>
    </row>
    <row r="180" ht="15">
      <c r="A180">
        <v>180</v>
      </c>
    </row>
    <row r="181" ht="15">
      <c r="A181">
        <v>181</v>
      </c>
    </row>
    <row r="182" ht="15">
      <c r="A182">
        <v>182</v>
      </c>
    </row>
    <row r="183" ht="15">
      <c r="A183">
        <v>183</v>
      </c>
    </row>
    <row r="184" ht="15">
      <c r="A184">
        <v>184</v>
      </c>
    </row>
    <row r="185" ht="15">
      <c r="A185">
        <v>185</v>
      </c>
    </row>
    <row r="186" ht="15">
      <c r="A186">
        <v>186</v>
      </c>
    </row>
    <row r="187" ht="15">
      <c r="A187">
        <v>187</v>
      </c>
    </row>
    <row r="188" ht="15">
      <c r="A188">
        <v>188</v>
      </c>
    </row>
    <row r="189" ht="15">
      <c r="A189">
        <v>189</v>
      </c>
    </row>
    <row r="190" ht="15">
      <c r="A190">
        <v>190</v>
      </c>
    </row>
    <row r="191" ht="15">
      <c r="A191">
        <v>191</v>
      </c>
    </row>
    <row r="192" ht="15">
      <c r="A192">
        <v>192</v>
      </c>
    </row>
    <row r="193" ht="15">
      <c r="A193">
        <v>193</v>
      </c>
    </row>
    <row r="194" ht="15">
      <c r="A194">
        <v>194</v>
      </c>
    </row>
    <row r="195" ht="15">
      <c r="A195">
        <v>195</v>
      </c>
    </row>
    <row r="196" ht="15">
      <c r="A196">
        <v>196</v>
      </c>
    </row>
    <row r="197" ht="15">
      <c r="A197">
        <v>197</v>
      </c>
    </row>
    <row r="198" ht="15">
      <c r="A198">
        <v>198</v>
      </c>
    </row>
    <row r="199" ht="15">
      <c r="A199">
        <v>199</v>
      </c>
    </row>
    <row r="200" ht="15">
      <c r="A200">
        <v>200</v>
      </c>
    </row>
    <row r="201" ht="15">
      <c r="A201">
        <v>201</v>
      </c>
    </row>
    <row r="202" ht="15">
      <c r="A202">
        <v>202</v>
      </c>
    </row>
    <row r="203" ht="15">
      <c r="A203">
        <v>203</v>
      </c>
    </row>
    <row r="204" ht="15">
      <c r="A204">
        <v>204</v>
      </c>
    </row>
    <row r="205" ht="15">
      <c r="A205">
        <v>205</v>
      </c>
    </row>
  </sheetData>
  <sheetProtection password="C491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Dacostabalboa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Hoja Calculo tabaco</dc:title>
  <dc:subject>Tabaco</dc:subject>
  <dc:creator>Cuenta limitada</dc:creator>
  <cp:keywords/>
  <dc:description/>
  <cp:lastModifiedBy>Cuenta limitada</cp:lastModifiedBy>
  <cp:lastPrinted>2009-03-28T16:55:14Z</cp:lastPrinted>
  <dcterms:created xsi:type="dcterms:W3CDTF">2009-03-21T08:18:11Z</dcterms:created>
  <dcterms:modified xsi:type="dcterms:W3CDTF">2009-03-28T16:58:23Z</dcterms:modified>
  <cp:category>Modelos excel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o">
    <vt:lpwstr>Excel</vt:lpwstr>
  </property>
</Properties>
</file>