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Enero" sheetId="2" state="visible" r:id="rId2"/>
    <sheet xmlns:r="http://schemas.openxmlformats.org/officeDocument/2006/relationships" name="Febrero" sheetId="3" state="visible" r:id="rId3"/>
    <sheet xmlns:r="http://schemas.openxmlformats.org/officeDocument/2006/relationships" name="Marzo" sheetId="4" state="visible" r:id="rId4"/>
    <sheet xmlns:r="http://schemas.openxmlformats.org/officeDocument/2006/relationships" name="Abril" sheetId="5" state="visible" r:id="rId5"/>
    <sheet xmlns:r="http://schemas.openxmlformats.org/officeDocument/2006/relationships" name="Mayo" sheetId="6" state="visible" r:id="rId6"/>
    <sheet xmlns:r="http://schemas.openxmlformats.org/officeDocument/2006/relationships" name="Junio" sheetId="7" state="visible" r:id="rId7"/>
    <sheet xmlns:r="http://schemas.openxmlformats.org/officeDocument/2006/relationships" name="Julio" sheetId="8" state="visible" r:id="rId8"/>
    <sheet xmlns:r="http://schemas.openxmlformats.org/officeDocument/2006/relationships" name="Agosto" sheetId="9" state="visible" r:id="rId9"/>
    <sheet xmlns:r="http://schemas.openxmlformats.org/officeDocument/2006/relationships" name="Septiembre" sheetId="10" state="visible" r:id="rId10"/>
    <sheet xmlns:r="http://schemas.openxmlformats.org/officeDocument/2006/relationships" name="Octubre" sheetId="11" state="visible" r:id="rId11"/>
    <sheet xmlns:r="http://schemas.openxmlformats.org/officeDocument/2006/relationships" name="Noviembre" sheetId="12" state="visible" r:id="rId12"/>
    <sheet xmlns:r="http://schemas.openxmlformats.org/officeDocument/2006/relationships" name="Diciembre" sheetId="13" state="visible" r:id="rId13"/>
    <sheet xmlns:r="http://schemas.openxmlformats.org/officeDocument/2006/relationships" name="Resumen anual" sheetId="14" state="visible" r:id="rId14"/>
  </sheets>
  <definedNames>
    <definedName name="Empresa">Datos!$C$4</definedName>
    <definedName name="NIFEmpresa">Datos!$C$5</definedName>
    <definedName name="Centro">Datos!$C$6</definedName>
    <definedName name="Trabajador">Datos!$C$7</definedName>
    <definedName name="NIFTrabajador">Datos!$C$8</definedName>
    <definedName name="Anio">Datos!$C$9</definedName>
    <definedName name="_xlnm.Print_Area" localSheetId="0">'Datos'!$A$1:$C$17</definedName>
    <definedName name="_xlnm.Print_Area" localSheetId="1">'Enero'!$A$1:$J$48</definedName>
    <definedName name="_xlnm.Print_Area" localSheetId="2">'Febrero'!$A$1:$J$48</definedName>
    <definedName name="_xlnm.Print_Area" localSheetId="3">'Marzo'!$A$1:$J$48</definedName>
    <definedName name="_xlnm.Print_Area" localSheetId="4">'Abril'!$A$1:$J$48</definedName>
    <definedName name="_xlnm.Print_Area" localSheetId="5">'Mayo'!$A$1:$J$48</definedName>
    <definedName name="_xlnm.Print_Area" localSheetId="6">'Junio'!$A$1:$J$48</definedName>
    <definedName name="_xlnm.Print_Area" localSheetId="7">'Julio'!$A$1:$J$48</definedName>
    <definedName name="_xlnm.Print_Area" localSheetId="8">'Agosto'!$A$1:$J$48</definedName>
    <definedName name="_xlnm.Print_Area" localSheetId="9">'Septiembre'!$A$1:$J$48</definedName>
    <definedName name="_xlnm.Print_Area" localSheetId="10">'Octubre'!$A$1:$J$48</definedName>
    <definedName name="_xlnm.Print_Area" localSheetId="11">'Noviembre'!$A$1:$J$48</definedName>
    <definedName name="_xlnm.Print_Area" localSheetId="12">'Diciembre'!$A$1:$J$48</definedName>
    <definedName name="_xlnm.Print_Area" localSheetId="13">'Resumen anual'!$A$1:$D$16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DDDD"/>
    <numFmt numFmtId="166" formatCode="HH:MM"/>
    <numFmt numFmtId="167" formatCode="[HH]:MM;-[HH]:MM;;@"/>
    <numFmt numFmtId="168" formatCode="[HH]:MM"/>
    <numFmt numFmtId="169" formatCode="0.00&quot; h en decimal&quot;"/>
  </numFmts>
  <fonts count="14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000000"/>
      <sz val="10"/>
    </font>
    <font>
      <name val="Calibri"/>
      <i val="1"/>
      <color rgb="007F7F7F"/>
      <sz val="9"/>
    </font>
    <font>
      <name val="Calibri"/>
      <b val="1"/>
      <color rgb="00000000"/>
      <sz val="10"/>
    </font>
    <font>
      <name val="Calibri"/>
      <i val="1"/>
      <color rgb="00595959"/>
      <sz val="9"/>
    </font>
    <font>
      <name val="Calibri"/>
      <b val="1"/>
      <color rgb="00FFFFFF"/>
      <sz val="9"/>
    </font>
    <font>
      <name val="Calibri"/>
      <b val="1"/>
      <color rgb="00FFFFFF"/>
      <sz val="11"/>
    </font>
    <font>
      <name val="Calibri"/>
      <color rgb="00FFFFFF"/>
      <sz val="10"/>
    </font>
    <font>
      <name val="Calibri"/>
      <i val="1"/>
      <color rgb="007F7F7F"/>
      <sz val="8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1F4E79"/>
        <bgColor rgb="001F4E79"/>
      </patternFill>
    </fill>
    <fill>
      <patternFill patternType="solid">
        <fgColor rgb="00F2F2F2"/>
        <bgColor rgb="00F2F2F2"/>
      </patternFill>
    </fill>
  </fills>
  <borders count="4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bottom style="thin">
        <color rgb="00BFBFBF"/>
      </bottom>
    </border>
    <border>
      <bottom style="thin">
        <color rgb="007F7F7F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1" fontId="4" fillId="3" borderId="1" applyAlignment="1" pivotButton="0" quotePrefix="0" xfId="0">
      <alignment horizontal="left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5" fillId="0" borderId="2" pivotButton="0" quotePrefix="0" xfId="0"/>
    <xf numFmtId="0" fontId="7" fillId="0" borderId="2" applyAlignment="1" pivotButton="0" quotePrefix="0" xfId="0">
      <alignment horizontal="right"/>
    </xf>
    <xf numFmtId="0" fontId="7" fillId="0" borderId="2" pivotButton="0" quotePrefix="0" xfId="0"/>
    <xf numFmtId="0" fontId="8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center" vertical="center" wrapText="1"/>
    </xf>
    <xf numFmtId="167" fontId="7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shrinkToFit="1"/>
    </xf>
    <xf numFmtId="0" fontId="5" fillId="0" borderId="1" pivotButton="0" quotePrefix="0" xfId="0"/>
    <xf numFmtId="0" fontId="10" fillId="4" borderId="1" applyAlignment="1" pivotButton="0" quotePrefix="0" xfId="0">
      <alignment horizontal="right" vertical="center" indent="1"/>
    </xf>
    <xf numFmtId="0" fontId="0" fillId="4" borderId="1" pivotButton="0" quotePrefix="0" xfId="0"/>
    <xf numFmtId="168" fontId="10" fillId="4" borderId="1" applyAlignment="1" pivotButton="0" quotePrefix="0" xfId="0">
      <alignment horizontal="center" vertical="center" wrapText="1"/>
    </xf>
    <xf numFmtId="169" fontId="11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7" fillId="0" borderId="0" pivotButton="0" quotePrefix="0" xfId="0"/>
    <xf numFmtId="0" fontId="0" fillId="0" borderId="3" pivotButton="0" quotePrefix="0" xfId="0"/>
    <xf numFmtId="0" fontId="12" fillId="0" borderId="0" pivotButton="0" quotePrefix="0" xfId="0"/>
    <xf numFmtId="0" fontId="13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8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168" fontId="3" fillId="2" borderId="1" applyAlignment="1" pivotButton="0" quotePrefix="0" xfId="0">
      <alignment horizontal="center" vertical="center" wrapText="1"/>
    </xf>
    <xf numFmtId="2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ill>
        <patternFill patternType="solid">
          <fgColor rgb="00D9D9D9"/>
          <bgColor rgb="00D9D9D9"/>
        </patternFill>
      </fill>
    </dxf>
    <dxf>
      <fill>
        <patternFill patternType="solid">
          <fgColor rgb="00F2F2F2"/>
          <bgColor rgb="00F2F2F2"/>
        </patternFill>
      </fill>
    </dxf>
    <dxf>
      <fill>
        <patternFill patternType="solid">
          <fgColor rgb="00A6A6A6"/>
          <bgColor rgb="00A6A6A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46" customWidth="1" min="3" max="3"/>
  </cols>
  <sheetData>
    <row r="1">
      <c r="B1" s="1" t="inlineStr">
        <is>
          <t>Registro de jornada: datos comunes</t>
        </is>
      </c>
    </row>
    <row r="2">
      <c r="B2" s="2" t="inlineStr">
        <is>
          <t>Rellena una vez las celdas amarillas. Cada hoja mensual las copia sola.</t>
        </is>
      </c>
    </row>
    <row r="4" ht="20" customHeight="1">
      <c r="B4" s="3" t="inlineStr">
        <is>
          <t>Empresa</t>
        </is>
      </c>
      <c r="C4" s="4" t="n"/>
    </row>
    <row r="5" ht="20" customHeight="1">
      <c r="B5" s="3" t="inlineStr">
        <is>
          <t>NIF de la empresa</t>
        </is>
      </c>
      <c r="C5" s="4" t="n"/>
    </row>
    <row r="6" ht="20" customHeight="1">
      <c r="B6" s="3" t="inlineStr">
        <is>
          <t>Centro de trabajo</t>
        </is>
      </c>
      <c r="C6" s="4" t="n"/>
    </row>
    <row r="7" ht="20" customHeight="1">
      <c r="B7" s="3" t="inlineStr">
        <is>
          <t>Persona trabajadora</t>
        </is>
      </c>
      <c r="C7" s="4" t="n"/>
    </row>
    <row r="8" ht="20" customHeight="1">
      <c r="B8" s="3" t="inlineStr">
        <is>
          <t>NIF</t>
        </is>
      </c>
      <c r="C8" s="4" t="n"/>
    </row>
    <row r="9" ht="20" customHeight="1">
      <c r="B9" s="3" t="inlineStr">
        <is>
          <t>Año</t>
        </is>
      </c>
      <c r="C9" s="5" t="n">
        <v>2026</v>
      </c>
    </row>
    <row r="11">
      <c r="B11" s="6" t="inlineStr">
        <is>
          <t>Cada mes tiene su hoja. Escribe las horas como 8:00 o 17:30. Si la jornada es continua, deja vacío el segundo tramo. En "Pausas no computables" pon el tiempo de descanso que no cuenta como trabajo (por ejemplo 0:30).</t>
        </is>
      </c>
    </row>
    <row r="12"/>
    <row r="13"/>
    <row r="14"/>
    <row r="16">
      <c r="B16" s="7" t="inlineStr">
        <is>
          <t>La empresa conservará los registros durante cuatro años (art. 34.9 del Estatuto de los Trabajadores). Plantilla gratuita de www.modelines.com</t>
        </is>
      </c>
    </row>
    <row r="17"/>
  </sheetData>
  <mergeCells count="2">
    <mergeCell ref="B11:C14"/>
    <mergeCell ref="B16:C17"/>
  </mergeCells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"Enero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IF(1&lt;=DAY(EOMONTH(DATE(Anio,1,1),0)),DATE(Anio,1,1),"")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IF(2&lt;=DAY(EOMONTH(DATE(Anio,1,1),0)),DATE(Anio,1,2),"")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IF(3&lt;=DAY(EOMONTH(DATE(Anio,1,1),0)),DATE(Anio,1,3),"")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IF(4&lt;=DAY(EOMONTH(DATE(Anio,1,1),0)),DATE(Anio,1,4),"")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IF(5&lt;=DAY(EOMONTH(DATE(Anio,1,1),0)),DATE(Anio,1,5),"")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IF(6&lt;=DAY(EOMONTH(DATE(Anio,1,1),0)),DATE(Anio,1,6),"")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IF(7&lt;=DAY(EOMONTH(DATE(Anio,1,1),0)),DATE(Anio,1,7),"")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IF(8&lt;=DAY(EOMONTH(DATE(Anio,1,1),0)),DATE(Anio,1,8),"")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IF(9&lt;=DAY(EOMONTH(DATE(Anio,1,1),0)),DATE(Anio,1,9),"")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IF(10&lt;=DAY(EOMONTH(DATE(Anio,1,1),0)),DATE(Anio,1,10),"")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IF(11&lt;=DAY(EOMONTH(DATE(Anio,1,1),0)),DATE(Anio,1,11),"")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IF(12&lt;=DAY(EOMONTH(DATE(Anio,1,1),0)),DATE(Anio,1,12),"")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IF(13&lt;=DAY(EOMONTH(DATE(Anio,1,1),0)),DATE(Anio,1,13),"")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IF(14&lt;=DAY(EOMONTH(DATE(Anio,1,1),0)),DATE(Anio,1,14),"")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IF(15&lt;=DAY(EOMONTH(DATE(Anio,1,1),0)),DATE(Anio,1,15),"")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IF(16&lt;=DAY(EOMONTH(DATE(Anio,1,1),0)),DATE(Anio,1,16),"")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IF(17&lt;=DAY(EOMONTH(DATE(Anio,1,1),0)),DATE(Anio,1,17),"")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IF(18&lt;=DAY(EOMONTH(DATE(Anio,1,1),0)),DATE(Anio,1,18),"")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IF(19&lt;=DAY(EOMONTH(DATE(Anio,1,1),0)),DATE(Anio,1,19),"")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IF(20&lt;=DAY(EOMONTH(DATE(Anio,1,1),0)),DATE(Anio,1,20),"")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IF(21&lt;=DAY(EOMONTH(DATE(Anio,1,1),0)),DATE(Anio,1,21),"")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IF(22&lt;=DAY(EOMONTH(DATE(Anio,1,1),0)),DATE(Anio,1,22),"")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IF(23&lt;=DAY(EOMONTH(DATE(Anio,1,1),0)),DATE(Anio,1,23),"")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IF(24&lt;=DAY(EOMONTH(DATE(Anio,1,1),0)),DATE(Anio,1,24),"")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IF(25&lt;=DAY(EOMONTH(DATE(Anio,1,1),0)),DATE(Anio,1,25),"")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IF(26&lt;=DAY(EOMONTH(DATE(Anio,1,1),0)),DATE(Anio,1,26),"")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IF(27&lt;=DAY(EOMONTH(DATE(Anio,1,1),0)),DATE(Anio,1,27),"")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IF(28&lt;=DAY(EOMONTH(DATE(Anio,1,1),0)),DATE(Anio,1,28),"")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IF(29&lt;=DAY(EOMONTH(DATE(Anio,1,1),0)),DATE(Anio,1,29),"")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IF(30&lt;=DAY(EOMONTH(DATE(Anio,1,1),0)),DATE(Anio,1,30),"")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IF(31&lt;=DAY(EOMONTH(DATE(Anio,1,1),0)),DATE(Anio,1,31),"")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"Febrero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IF(1&lt;=DAY(EOMONTH(DATE(Anio,2,1),0)),DATE(Anio,2,1),"")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IF(2&lt;=DAY(EOMONTH(DATE(Anio,2,1),0)),DATE(Anio,2,2),"")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IF(3&lt;=DAY(EOMONTH(DATE(Anio,2,1),0)),DATE(Anio,2,3),"")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IF(4&lt;=DAY(EOMONTH(DATE(Anio,2,1),0)),DATE(Anio,2,4),"")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IF(5&lt;=DAY(EOMONTH(DATE(Anio,2,1),0)),DATE(Anio,2,5),"")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IF(6&lt;=DAY(EOMONTH(DATE(Anio,2,1),0)),DATE(Anio,2,6),"")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IF(7&lt;=DAY(EOMONTH(DATE(Anio,2,1),0)),DATE(Anio,2,7),"")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IF(8&lt;=DAY(EOMONTH(DATE(Anio,2,1),0)),DATE(Anio,2,8),"")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IF(9&lt;=DAY(EOMONTH(DATE(Anio,2,1),0)),DATE(Anio,2,9),"")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IF(10&lt;=DAY(EOMONTH(DATE(Anio,2,1),0)),DATE(Anio,2,10),"")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IF(11&lt;=DAY(EOMONTH(DATE(Anio,2,1),0)),DATE(Anio,2,11),"")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IF(12&lt;=DAY(EOMONTH(DATE(Anio,2,1),0)),DATE(Anio,2,12),"")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IF(13&lt;=DAY(EOMONTH(DATE(Anio,2,1),0)),DATE(Anio,2,13),"")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IF(14&lt;=DAY(EOMONTH(DATE(Anio,2,1),0)),DATE(Anio,2,14),"")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IF(15&lt;=DAY(EOMONTH(DATE(Anio,2,1),0)),DATE(Anio,2,15),"")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IF(16&lt;=DAY(EOMONTH(DATE(Anio,2,1),0)),DATE(Anio,2,16),"")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IF(17&lt;=DAY(EOMONTH(DATE(Anio,2,1),0)),DATE(Anio,2,17),"")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IF(18&lt;=DAY(EOMONTH(DATE(Anio,2,1),0)),DATE(Anio,2,18),"")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IF(19&lt;=DAY(EOMONTH(DATE(Anio,2,1),0)),DATE(Anio,2,19),"")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IF(20&lt;=DAY(EOMONTH(DATE(Anio,2,1),0)),DATE(Anio,2,20),"")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IF(21&lt;=DAY(EOMONTH(DATE(Anio,2,1),0)),DATE(Anio,2,21),"")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IF(22&lt;=DAY(EOMONTH(DATE(Anio,2,1),0)),DATE(Anio,2,22),"")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IF(23&lt;=DAY(EOMONTH(DATE(Anio,2,1),0)),DATE(Anio,2,23),"")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IF(24&lt;=DAY(EOMONTH(DATE(Anio,2,1),0)),DATE(Anio,2,24),"")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IF(25&lt;=DAY(EOMONTH(DATE(Anio,2,1),0)),DATE(Anio,2,25),"")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IF(26&lt;=DAY(EOMONTH(DATE(Anio,2,1),0)),DATE(Anio,2,26),"")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IF(27&lt;=DAY(EOMONTH(DATE(Anio,2,1),0)),DATE(Anio,2,27),"")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IF(28&lt;=DAY(EOMONTH(DATE(Anio,2,1),0)),DATE(Anio,2,28),"")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IF(29&lt;=DAY(EOMONTH(DATE(Anio,2,1),0)),DATE(Anio,2,29),"")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IF(30&lt;=DAY(EOMONTH(DATE(Anio,2,1),0)),DATE(Anio,2,30),"")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IF(31&lt;=DAY(EOMONTH(DATE(Anio,2,1),0)),DATE(Anio,2,31),"")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"Marzo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IF(1&lt;=DAY(EOMONTH(DATE(Anio,3,1),0)),DATE(Anio,3,1),"")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IF(2&lt;=DAY(EOMONTH(DATE(Anio,3,1),0)),DATE(Anio,3,2),"")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IF(3&lt;=DAY(EOMONTH(DATE(Anio,3,1),0)),DATE(Anio,3,3),"")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IF(4&lt;=DAY(EOMONTH(DATE(Anio,3,1),0)),DATE(Anio,3,4),"")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IF(5&lt;=DAY(EOMONTH(DATE(Anio,3,1),0)),DATE(Anio,3,5),"")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IF(6&lt;=DAY(EOMONTH(DATE(Anio,3,1),0)),DATE(Anio,3,6),"")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IF(7&lt;=DAY(EOMONTH(DATE(Anio,3,1),0)),DATE(Anio,3,7),"")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IF(8&lt;=DAY(EOMONTH(DATE(Anio,3,1),0)),DATE(Anio,3,8),"")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IF(9&lt;=DAY(EOMONTH(DATE(Anio,3,1),0)),DATE(Anio,3,9),"")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IF(10&lt;=DAY(EOMONTH(DATE(Anio,3,1),0)),DATE(Anio,3,10),"")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IF(11&lt;=DAY(EOMONTH(DATE(Anio,3,1),0)),DATE(Anio,3,11),"")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IF(12&lt;=DAY(EOMONTH(DATE(Anio,3,1),0)),DATE(Anio,3,12),"")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IF(13&lt;=DAY(EOMONTH(DATE(Anio,3,1),0)),DATE(Anio,3,13),"")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IF(14&lt;=DAY(EOMONTH(DATE(Anio,3,1),0)),DATE(Anio,3,14),"")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IF(15&lt;=DAY(EOMONTH(DATE(Anio,3,1),0)),DATE(Anio,3,15),"")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IF(16&lt;=DAY(EOMONTH(DATE(Anio,3,1),0)),DATE(Anio,3,16),"")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IF(17&lt;=DAY(EOMONTH(DATE(Anio,3,1),0)),DATE(Anio,3,17),"")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IF(18&lt;=DAY(EOMONTH(DATE(Anio,3,1),0)),DATE(Anio,3,18),"")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IF(19&lt;=DAY(EOMONTH(DATE(Anio,3,1),0)),DATE(Anio,3,19),"")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IF(20&lt;=DAY(EOMONTH(DATE(Anio,3,1),0)),DATE(Anio,3,20),"")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IF(21&lt;=DAY(EOMONTH(DATE(Anio,3,1),0)),DATE(Anio,3,21),"")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IF(22&lt;=DAY(EOMONTH(DATE(Anio,3,1),0)),DATE(Anio,3,22),"")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IF(23&lt;=DAY(EOMONTH(DATE(Anio,3,1),0)),DATE(Anio,3,23),"")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IF(24&lt;=DAY(EOMONTH(DATE(Anio,3,1),0)),DATE(Anio,3,24),"")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IF(25&lt;=DAY(EOMONTH(DATE(Anio,3,1),0)),DATE(Anio,3,25),"")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IF(26&lt;=DAY(EOMONTH(DATE(Anio,3,1),0)),DATE(Anio,3,26),"")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IF(27&lt;=DAY(EOMONTH(DATE(Anio,3,1),0)),DATE(Anio,3,27),"")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IF(28&lt;=DAY(EOMONTH(DATE(Anio,3,1),0)),DATE(Anio,3,28),"")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IF(29&lt;=DAY(EOMONTH(DATE(Anio,3,1),0)),DATE(Anio,3,29),"")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IF(30&lt;=DAY(EOMONTH(DATE(Anio,3,1),0)),DATE(Anio,3,30),"")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IF(31&lt;=DAY(EOMONTH(DATE(Anio,3,1),0)),DATE(Anio,3,31),"")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"Abril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IF(1&lt;=DAY(EOMONTH(DATE(Anio,4,1),0)),DATE(Anio,4,1),"")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IF(2&lt;=DAY(EOMONTH(DATE(Anio,4,1),0)),DATE(Anio,4,2),"")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IF(3&lt;=DAY(EOMONTH(DATE(Anio,4,1),0)),DATE(Anio,4,3),"")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IF(4&lt;=DAY(EOMONTH(DATE(Anio,4,1),0)),DATE(Anio,4,4),"")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IF(5&lt;=DAY(EOMONTH(DATE(Anio,4,1),0)),DATE(Anio,4,5),"")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IF(6&lt;=DAY(EOMONTH(DATE(Anio,4,1),0)),DATE(Anio,4,6),"")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IF(7&lt;=DAY(EOMONTH(DATE(Anio,4,1),0)),DATE(Anio,4,7),"")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IF(8&lt;=DAY(EOMONTH(DATE(Anio,4,1),0)),DATE(Anio,4,8),"")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IF(9&lt;=DAY(EOMONTH(DATE(Anio,4,1),0)),DATE(Anio,4,9),"")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IF(10&lt;=DAY(EOMONTH(DATE(Anio,4,1),0)),DATE(Anio,4,10),"")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IF(11&lt;=DAY(EOMONTH(DATE(Anio,4,1),0)),DATE(Anio,4,11),"")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IF(12&lt;=DAY(EOMONTH(DATE(Anio,4,1),0)),DATE(Anio,4,12),"")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IF(13&lt;=DAY(EOMONTH(DATE(Anio,4,1),0)),DATE(Anio,4,13),"")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IF(14&lt;=DAY(EOMONTH(DATE(Anio,4,1),0)),DATE(Anio,4,14),"")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IF(15&lt;=DAY(EOMONTH(DATE(Anio,4,1),0)),DATE(Anio,4,15),"")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IF(16&lt;=DAY(EOMONTH(DATE(Anio,4,1),0)),DATE(Anio,4,16),"")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IF(17&lt;=DAY(EOMONTH(DATE(Anio,4,1),0)),DATE(Anio,4,17),"")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IF(18&lt;=DAY(EOMONTH(DATE(Anio,4,1),0)),DATE(Anio,4,18),"")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IF(19&lt;=DAY(EOMONTH(DATE(Anio,4,1),0)),DATE(Anio,4,19),"")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IF(20&lt;=DAY(EOMONTH(DATE(Anio,4,1),0)),DATE(Anio,4,20),"")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IF(21&lt;=DAY(EOMONTH(DATE(Anio,4,1),0)),DATE(Anio,4,21),"")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IF(22&lt;=DAY(EOMONTH(DATE(Anio,4,1),0)),DATE(Anio,4,22),"")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IF(23&lt;=DAY(EOMONTH(DATE(Anio,4,1),0)),DATE(Anio,4,23),"")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IF(24&lt;=DAY(EOMONTH(DATE(Anio,4,1),0)),DATE(Anio,4,24),"")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IF(25&lt;=DAY(EOMONTH(DATE(Anio,4,1),0)),DATE(Anio,4,25),"")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IF(26&lt;=DAY(EOMONTH(DATE(Anio,4,1),0)),DATE(Anio,4,26),"")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IF(27&lt;=DAY(EOMONTH(DATE(Anio,4,1),0)),DATE(Anio,4,27),"")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IF(28&lt;=DAY(EOMONTH(DATE(Anio,4,1),0)),DATE(Anio,4,28),"")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IF(29&lt;=DAY(EOMONTH(DATE(Anio,4,1),0)),DATE(Anio,4,29),"")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IF(30&lt;=DAY(EOMONTH(DATE(Anio,4,1),0)),DATE(Anio,4,30),"")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IF(31&lt;=DAY(EOMONTH(DATE(Anio,4,1),0)),DATE(Anio,4,31),"")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"Mayo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IF(1&lt;=DAY(EOMONTH(DATE(Anio,5,1),0)),DATE(Anio,5,1),"")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IF(2&lt;=DAY(EOMONTH(DATE(Anio,5,1),0)),DATE(Anio,5,2),"")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IF(3&lt;=DAY(EOMONTH(DATE(Anio,5,1),0)),DATE(Anio,5,3),"")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IF(4&lt;=DAY(EOMONTH(DATE(Anio,5,1),0)),DATE(Anio,5,4),"")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IF(5&lt;=DAY(EOMONTH(DATE(Anio,5,1),0)),DATE(Anio,5,5),"")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IF(6&lt;=DAY(EOMONTH(DATE(Anio,5,1),0)),DATE(Anio,5,6),"")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IF(7&lt;=DAY(EOMONTH(DATE(Anio,5,1),0)),DATE(Anio,5,7),"")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IF(8&lt;=DAY(EOMONTH(DATE(Anio,5,1),0)),DATE(Anio,5,8),"")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IF(9&lt;=DAY(EOMONTH(DATE(Anio,5,1),0)),DATE(Anio,5,9),"")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IF(10&lt;=DAY(EOMONTH(DATE(Anio,5,1),0)),DATE(Anio,5,10),"")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IF(11&lt;=DAY(EOMONTH(DATE(Anio,5,1),0)),DATE(Anio,5,11),"")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IF(12&lt;=DAY(EOMONTH(DATE(Anio,5,1),0)),DATE(Anio,5,12),"")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IF(13&lt;=DAY(EOMONTH(DATE(Anio,5,1),0)),DATE(Anio,5,13),"")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IF(14&lt;=DAY(EOMONTH(DATE(Anio,5,1),0)),DATE(Anio,5,14),"")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IF(15&lt;=DAY(EOMONTH(DATE(Anio,5,1),0)),DATE(Anio,5,15),"")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IF(16&lt;=DAY(EOMONTH(DATE(Anio,5,1),0)),DATE(Anio,5,16),"")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IF(17&lt;=DAY(EOMONTH(DATE(Anio,5,1),0)),DATE(Anio,5,17),"")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IF(18&lt;=DAY(EOMONTH(DATE(Anio,5,1),0)),DATE(Anio,5,18),"")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IF(19&lt;=DAY(EOMONTH(DATE(Anio,5,1),0)),DATE(Anio,5,19),"")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IF(20&lt;=DAY(EOMONTH(DATE(Anio,5,1),0)),DATE(Anio,5,20),"")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IF(21&lt;=DAY(EOMONTH(DATE(Anio,5,1),0)),DATE(Anio,5,21),"")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IF(22&lt;=DAY(EOMONTH(DATE(Anio,5,1),0)),DATE(Anio,5,22),"")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IF(23&lt;=DAY(EOMONTH(DATE(Anio,5,1),0)),DATE(Anio,5,23),"")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IF(24&lt;=DAY(EOMONTH(DATE(Anio,5,1),0)),DATE(Anio,5,24),"")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IF(25&lt;=DAY(EOMONTH(DATE(Anio,5,1),0)),DATE(Anio,5,25),"")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IF(26&lt;=DAY(EOMONTH(DATE(Anio,5,1),0)),DATE(Anio,5,26),"")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IF(27&lt;=DAY(EOMONTH(DATE(Anio,5,1),0)),DATE(Anio,5,27),"")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IF(28&lt;=DAY(EOMONTH(DATE(Anio,5,1),0)),DATE(Anio,5,28),"")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IF(29&lt;=DAY(EOMONTH(DATE(Anio,5,1),0)),DATE(Anio,5,29),"")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IF(30&lt;=DAY(EOMONTH(DATE(Anio,5,1),0)),DATE(Anio,5,30),"")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IF(31&lt;=DAY(EOMONTH(DATE(Anio,5,1),0)),DATE(Anio,5,31),"")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"Junio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IF(1&lt;=DAY(EOMONTH(DATE(Anio,6,1),0)),DATE(Anio,6,1),"")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IF(2&lt;=DAY(EOMONTH(DATE(Anio,6,1),0)),DATE(Anio,6,2),"")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IF(3&lt;=DAY(EOMONTH(DATE(Anio,6,1),0)),DATE(Anio,6,3),"")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IF(4&lt;=DAY(EOMONTH(DATE(Anio,6,1),0)),DATE(Anio,6,4),"")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IF(5&lt;=DAY(EOMONTH(DATE(Anio,6,1),0)),DATE(Anio,6,5),"")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IF(6&lt;=DAY(EOMONTH(DATE(Anio,6,1),0)),DATE(Anio,6,6),"")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IF(7&lt;=DAY(EOMONTH(DATE(Anio,6,1),0)),DATE(Anio,6,7),"")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IF(8&lt;=DAY(EOMONTH(DATE(Anio,6,1),0)),DATE(Anio,6,8),"")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IF(9&lt;=DAY(EOMONTH(DATE(Anio,6,1),0)),DATE(Anio,6,9),"")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IF(10&lt;=DAY(EOMONTH(DATE(Anio,6,1),0)),DATE(Anio,6,10),"")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IF(11&lt;=DAY(EOMONTH(DATE(Anio,6,1),0)),DATE(Anio,6,11),"")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IF(12&lt;=DAY(EOMONTH(DATE(Anio,6,1),0)),DATE(Anio,6,12),"")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IF(13&lt;=DAY(EOMONTH(DATE(Anio,6,1),0)),DATE(Anio,6,13),"")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IF(14&lt;=DAY(EOMONTH(DATE(Anio,6,1),0)),DATE(Anio,6,14),"")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IF(15&lt;=DAY(EOMONTH(DATE(Anio,6,1),0)),DATE(Anio,6,15),"")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IF(16&lt;=DAY(EOMONTH(DATE(Anio,6,1),0)),DATE(Anio,6,16),"")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IF(17&lt;=DAY(EOMONTH(DATE(Anio,6,1),0)),DATE(Anio,6,17),"")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IF(18&lt;=DAY(EOMONTH(DATE(Anio,6,1),0)),DATE(Anio,6,18),"")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IF(19&lt;=DAY(EOMONTH(DATE(Anio,6,1),0)),DATE(Anio,6,19),"")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IF(20&lt;=DAY(EOMONTH(DATE(Anio,6,1),0)),DATE(Anio,6,20),"")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IF(21&lt;=DAY(EOMONTH(DATE(Anio,6,1),0)),DATE(Anio,6,21),"")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IF(22&lt;=DAY(EOMONTH(DATE(Anio,6,1),0)),DATE(Anio,6,22),"")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IF(23&lt;=DAY(EOMONTH(DATE(Anio,6,1),0)),DATE(Anio,6,23),"")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IF(24&lt;=DAY(EOMONTH(DATE(Anio,6,1),0)),DATE(Anio,6,24),"")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IF(25&lt;=DAY(EOMONTH(DATE(Anio,6,1),0)),DATE(Anio,6,25),"")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IF(26&lt;=DAY(EOMONTH(DATE(Anio,6,1),0)),DATE(Anio,6,26),"")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IF(27&lt;=DAY(EOMONTH(DATE(Anio,6,1),0)),DATE(Anio,6,27),"")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IF(28&lt;=DAY(EOMONTH(DATE(Anio,6,1),0)),DATE(Anio,6,28),"")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IF(29&lt;=DAY(EOMONTH(DATE(Anio,6,1),0)),DATE(Anio,6,29),"")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IF(30&lt;=DAY(EOMONTH(DATE(Anio,6,1),0)),DATE(Anio,6,30),"")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IF(31&lt;=DAY(EOMONTH(DATE(Anio,6,1),0)),DATE(Anio,6,31),"")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"Julio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IF(1&lt;=DAY(EOMONTH(DATE(Anio,7,1),0)),DATE(Anio,7,1),"")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IF(2&lt;=DAY(EOMONTH(DATE(Anio,7,1),0)),DATE(Anio,7,2),"")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IF(3&lt;=DAY(EOMONTH(DATE(Anio,7,1),0)),DATE(Anio,7,3),"")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IF(4&lt;=DAY(EOMONTH(DATE(Anio,7,1),0)),DATE(Anio,7,4),"")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IF(5&lt;=DAY(EOMONTH(DATE(Anio,7,1),0)),DATE(Anio,7,5),"")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IF(6&lt;=DAY(EOMONTH(DATE(Anio,7,1),0)),DATE(Anio,7,6),"")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IF(7&lt;=DAY(EOMONTH(DATE(Anio,7,1),0)),DATE(Anio,7,7),"")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IF(8&lt;=DAY(EOMONTH(DATE(Anio,7,1),0)),DATE(Anio,7,8),"")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IF(9&lt;=DAY(EOMONTH(DATE(Anio,7,1),0)),DATE(Anio,7,9),"")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IF(10&lt;=DAY(EOMONTH(DATE(Anio,7,1),0)),DATE(Anio,7,10),"")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IF(11&lt;=DAY(EOMONTH(DATE(Anio,7,1),0)),DATE(Anio,7,11),"")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IF(12&lt;=DAY(EOMONTH(DATE(Anio,7,1),0)),DATE(Anio,7,12),"")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IF(13&lt;=DAY(EOMONTH(DATE(Anio,7,1),0)),DATE(Anio,7,13),"")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IF(14&lt;=DAY(EOMONTH(DATE(Anio,7,1),0)),DATE(Anio,7,14),"")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IF(15&lt;=DAY(EOMONTH(DATE(Anio,7,1),0)),DATE(Anio,7,15),"")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IF(16&lt;=DAY(EOMONTH(DATE(Anio,7,1),0)),DATE(Anio,7,16),"")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IF(17&lt;=DAY(EOMONTH(DATE(Anio,7,1),0)),DATE(Anio,7,17),"")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IF(18&lt;=DAY(EOMONTH(DATE(Anio,7,1),0)),DATE(Anio,7,18),"")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IF(19&lt;=DAY(EOMONTH(DATE(Anio,7,1),0)),DATE(Anio,7,19),"")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IF(20&lt;=DAY(EOMONTH(DATE(Anio,7,1),0)),DATE(Anio,7,20),"")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IF(21&lt;=DAY(EOMONTH(DATE(Anio,7,1),0)),DATE(Anio,7,21),"")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IF(22&lt;=DAY(EOMONTH(DATE(Anio,7,1),0)),DATE(Anio,7,22),"")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IF(23&lt;=DAY(EOMONTH(DATE(Anio,7,1),0)),DATE(Anio,7,23),"")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IF(24&lt;=DAY(EOMONTH(DATE(Anio,7,1),0)),DATE(Anio,7,24),"")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IF(25&lt;=DAY(EOMONTH(DATE(Anio,7,1),0)),DATE(Anio,7,25),"")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IF(26&lt;=DAY(EOMONTH(DATE(Anio,7,1),0)),DATE(Anio,7,26),"")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IF(27&lt;=DAY(EOMONTH(DATE(Anio,7,1),0)),DATE(Anio,7,27),"")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IF(28&lt;=DAY(EOMONTH(DATE(Anio,7,1),0)),DATE(Anio,7,28),"")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IF(29&lt;=DAY(EOMONTH(DATE(Anio,7,1),0)),DATE(Anio,7,29),"")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IF(30&lt;=DAY(EOMONTH(DATE(Anio,7,1),0)),DATE(Anio,7,30),"")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IF(31&lt;=DAY(EOMONTH(DATE(Anio,7,1),0)),DATE(Anio,7,31),"")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"Agosto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IF(1&lt;=DAY(EOMONTH(DATE(Anio,8,1),0)),DATE(Anio,8,1),"")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IF(2&lt;=DAY(EOMONTH(DATE(Anio,8,1),0)),DATE(Anio,8,2),"")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IF(3&lt;=DAY(EOMONTH(DATE(Anio,8,1),0)),DATE(Anio,8,3),"")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IF(4&lt;=DAY(EOMONTH(DATE(Anio,8,1),0)),DATE(Anio,8,4),"")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IF(5&lt;=DAY(EOMONTH(DATE(Anio,8,1),0)),DATE(Anio,8,5),"")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IF(6&lt;=DAY(EOMONTH(DATE(Anio,8,1),0)),DATE(Anio,8,6),"")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IF(7&lt;=DAY(EOMONTH(DATE(Anio,8,1),0)),DATE(Anio,8,7),"")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IF(8&lt;=DAY(EOMONTH(DATE(Anio,8,1),0)),DATE(Anio,8,8),"")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IF(9&lt;=DAY(EOMONTH(DATE(Anio,8,1),0)),DATE(Anio,8,9),"")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IF(10&lt;=DAY(EOMONTH(DATE(Anio,8,1),0)),DATE(Anio,8,10),"")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IF(11&lt;=DAY(EOMONTH(DATE(Anio,8,1),0)),DATE(Anio,8,11),"")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IF(12&lt;=DAY(EOMONTH(DATE(Anio,8,1),0)),DATE(Anio,8,12),"")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IF(13&lt;=DAY(EOMONTH(DATE(Anio,8,1),0)),DATE(Anio,8,13),"")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IF(14&lt;=DAY(EOMONTH(DATE(Anio,8,1),0)),DATE(Anio,8,14),"")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IF(15&lt;=DAY(EOMONTH(DATE(Anio,8,1),0)),DATE(Anio,8,15),"")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IF(16&lt;=DAY(EOMONTH(DATE(Anio,8,1),0)),DATE(Anio,8,16),"")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IF(17&lt;=DAY(EOMONTH(DATE(Anio,8,1),0)),DATE(Anio,8,17),"")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IF(18&lt;=DAY(EOMONTH(DATE(Anio,8,1),0)),DATE(Anio,8,18),"")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IF(19&lt;=DAY(EOMONTH(DATE(Anio,8,1),0)),DATE(Anio,8,19),"")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IF(20&lt;=DAY(EOMONTH(DATE(Anio,8,1),0)),DATE(Anio,8,20),"")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IF(21&lt;=DAY(EOMONTH(DATE(Anio,8,1),0)),DATE(Anio,8,21),"")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IF(22&lt;=DAY(EOMONTH(DATE(Anio,8,1),0)),DATE(Anio,8,22),"")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IF(23&lt;=DAY(EOMONTH(DATE(Anio,8,1),0)),DATE(Anio,8,23),"")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IF(24&lt;=DAY(EOMONTH(DATE(Anio,8,1),0)),DATE(Anio,8,24),"")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IF(25&lt;=DAY(EOMONTH(DATE(Anio,8,1),0)),DATE(Anio,8,25),"")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IF(26&lt;=DAY(EOMONTH(DATE(Anio,8,1),0)),DATE(Anio,8,26),"")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IF(27&lt;=DAY(EOMONTH(DATE(Anio,8,1),0)),DATE(Anio,8,27),"")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IF(28&lt;=DAY(EOMONTH(DATE(Anio,8,1),0)),DATE(Anio,8,28),"")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IF(29&lt;=DAY(EOMONTH(DATE(Anio,8,1),0)),DATE(Anio,8,29),"")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IF(30&lt;=DAY(EOMONTH(DATE(Anio,8,1),0)),DATE(Anio,8,30),"")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IF(31&lt;=DAY(EOMONTH(DATE(Anio,8,1),0)),DATE(Anio,8,31),"")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"Septiembre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IF(1&lt;=DAY(EOMONTH(DATE(Anio,9,1),0)),DATE(Anio,9,1),"")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IF(2&lt;=DAY(EOMONTH(DATE(Anio,9,1),0)),DATE(Anio,9,2),"")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IF(3&lt;=DAY(EOMONTH(DATE(Anio,9,1),0)),DATE(Anio,9,3),"")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IF(4&lt;=DAY(EOMONTH(DATE(Anio,9,1),0)),DATE(Anio,9,4),"")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IF(5&lt;=DAY(EOMONTH(DATE(Anio,9,1),0)),DATE(Anio,9,5),"")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IF(6&lt;=DAY(EOMONTH(DATE(Anio,9,1),0)),DATE(Anio,9,6),"")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IF(7&lt;=DAY(EOMONTH(DATE(Anio,9,1),0)),DATE(Anio,9,7),"")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IF(8&lt;=DAY(EOMONTH(DATE(Anio,9,1),0)),DATE(Anio,9,8),"")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IF(9&lt;=DAY(EOMONTH(DATE(Anio,9,1),0)),DATE(Anio,9,9),"")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IF(10&lt;=DAY(EOMONTH(DATE(Anio,9,1),0)),DATE(Anio,9,10),"")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IF(11&lt;=DAY(EOMONTH(DATE(Anio,9,1),0)),DATE(Anio,9,11),"")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IF(12&lt;=DAY(EOMONTH(DATE(Anio,9,1),0)),DATE(Anio,9,12),"")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IF(13&lt;=DAY(EOMONTH(DATE(Anio,9,1),0)),DATE(Anio,9,13),"")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IF(14&lt;=DAY(EOMONTH(DATE(Anio,9,1),0)),DATE(Anio,9,14),"")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IF(15&lt;=DAY(EOMONTH(DATE(Anio,9,1),0)),DATE(Anio,9,15),"")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IF(16&lt;=DAY(EOMONTH(DATE(Anio,9,1),0)),DATE(Anio,9,16),"")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IF(17&lt;=DAY(EOMONTH(DATE(Anio,9,1),0)),DATE(Anio,9,17),"")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IF(18&lt;=DAY(EOMONTH(DATE(Anio,9,1),0)),DATE(Anio,9,18),"")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IF(19&lt;=DAY(EOMONTH(DATE(Anio,9,1),0)),DATE(Anio,9,19),"")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IF(20&lt;=DAY(EOMONTH(DATE(Anio,9,1),0)),DATE(Anio,9,20),"")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IF(21&lt;=DAY(EOMONTH(DATE(Anio,9,1),0)),DATE(Anio,9,21),"")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IF(22&lt;=DAY(EOMONTH(DATE(Anio,9,1),0)),DATE(Anio,9,22),"")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IF(23&lt;=DAY(EOMONTH(DATE(Anio,9,1),0)),DATE(Anio,9,23),"")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IF(24&lt;=DAY(EOMONTH(DATE(Anio,9,1),0)),DATE(Anio,9,24),"")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IF(25&lt;=DAY(EOMONTH(DATE(Anio,9,1),0)),DATE(Anio,9,25),"")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IF(26&lt;=DAY(EOMONTH(DATE(Anio,9,1),0)),DATE(Anio,9,26),"")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IF(27&lt;=DAY(EOMONTH(DATE(Anio,9,1),0)),DATE(Anio,9,27),"")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IF(28&lt;=DAY(EOMONTH(DATE(Anio,9,1),0)),DATE(Anio,9,28),"")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IF(29&lt;=DAY(EOMONTH(DATE(Anio,9,1),0)),DATE(Anio,9,29),"")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IF(30&lt;=DAY(EOMONTH(DATE(Anio,9,1),0)),DATE(Anio,9,30),"")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IF(31&lt;=DAY(EOMONTH(DATE(Anio,9,1),0)),DATE(Anio,9,31),"")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"Octubre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IF(1&lt;=DAY(EOMONTH(DATE(Anio,10,1),0)),DATE(Anio,10,1),"")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IF(2&lt;=DAY(EOMONTH(DATE(Anio,10,1),0)),DATE(Anio,10,2),"")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IF(3&lt;=DAY(EOMONTH(DATE(Anio,10,1),0)),DATE(Anio,10,3),"")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IF(4&lt;=DAY(EOMONTH(DATE(Anio,10,1),0)),DATE(Anio,10,4),"")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IF(5&lt;=DAY(EOMONTH(DATE(Anio,10,1),0)),DATE(Anio,10,5),"")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IF(6&lt;=DAY(EOMONTH(DATE(Anio,10,1),0)),DATE(Anio,10,6),"")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IF(7&lt;=DAY(EOMONTH(DATE(Anio,10,1),0)),DATE(Anio,10,7),"")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IF(8&lt;=DAY(EOMONTH(DATE(Anio,10,1),0)),DATE(Anio,10,8),"")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IF(9&lt;=DAY(EOMONTH(DATE(Anio,10,1),0)),DATE(Anio,10,9),"")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IF(10&lt;=DAY(EOMONTH(DATE(Anio,10,1),0)),DATE(Anio,10,10),"")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IF(11&lt;=DAY(EOMONTH(DATE(Anio,10,1),0)),DATE(Anio,10,11),"")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IF(12&lt;=DAY(EOMONTH(DATE(Anio,10,1),0)),DATE(Anio,10,12),"")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IF(13&lt;=DAY(EOMONTH(DATE(Anio,10,1),0)),DATE(Anio,10,13),"")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IF(14&lt;=DAY(EOMONTH(DATE(Anio,10,1),0)),DATE(Anio,10,14),"")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IF(15&lt;=DAY(EOMONTH(DATE(Anio,10,1),0)),DATE(Anio,10,15),"")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IF(16&lt;=DAY(EOMONTH(DATE(Anio,10,1),0)),DATE(Anio,10,16),"")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IF(17&lt;=DAY(EOMONTH(DATE(Anio,10,1),0)),DATE(Anio,10,17),"")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IF(18&lt;=DAY(EOMONTH(DATE(Anio,10,1),0)),DATE(Anio,10,18),"")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IF(19&lt;=DAY(EOMONTH(DATE(Anio,10,1),0)),DATE(Anio,10,19),"")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IF(20&lt;=DAY(EOMONTH(DATE(Anio,10,1),0)),DATE(Anio,10,20),"")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IF(21&lt;=DAY(EOMONTH(DATE(Anio,10,1),0)),DATE(Anio,10,21),"")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IF(22&lt;=DAY(EOMONTH(DATE(Anio,10,1),0)),DATE(Anio,10,22),"")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IF(23&lt;=DAY(EOMONTH(DATE(Anio,10,1),0)),DATE(Anio,10,23),"")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IF(24&lt;=DAY(EOMONTH(DATE(Anio,10,1),0)),DATE(Anio,10,24),"")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IF(25&lt;=DAY(EOMONTH(DATE(Anio,10,1),0)),DATE(Anio,10,25),"")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IF(26&lt;=DAY(EOMONTH(DATE(Anio,10,1),0)),DATE(Anio,10,26),"")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IF(27&lt;=DAY(EOMONTH(DATE(Anio,10,1),0)),DATE(Anio,10,27),"")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IF(28&lt;=DAY(EOMONTH(DATE(Anio,10,1),0)),DATE(Anio,10,28),"")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IF(29&lt;=DAY(EOMONTH(DATE(Anio,10,1),0)),DATE(Anio,10,29),"")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IF(30&lt;=DAY(EOMONTH(DATE(Anio,10,1),0)),DATE(Anio,10,30),"")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IF(31&lt;=DAY(EOMONTH(DATE(Anio,10,1),0)),DATE(Anio,10,31),"")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"Noviembre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IF(1&lt;=DAY(EOMONTH(DATE(Anio,11,1),0)),DATE(Anio,11,1),"")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IF(2&lt;=DAY(EOMONTH(DATE(Anio,11,1),0)),DATE(Anio,11,2),"")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IF(3&lt;=DAY(EOMONTH(DATE(Anio,11,1),0)),DATE(Anio,11,3),"")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IF(4&lt;=DAY(EOMONTH(DATE(Anio,11,1),0)),DATE(Anio,11,4),"")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IF(5&lt;=DAY(EOMONTH(DATE(Anio,11,1),0)),DATE(Anio,11,5),"")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IF(6&lt;=DAY(EOMONTH(DATE(Anio,11,1),0)),DATE(Anio,11,6),"")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IF(7&lt;=DAY(EOMONTH(DATE(Anio,11,1),0)),DATE(Anio,11,7),"")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IF(8&lt;=DAY(EOMONTH(DATE(Anio,11,1),0)),DATE(Anio,11,8),"")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IF(9&lt;=DAY(EOMONTH(DATE(Anio,11,1),0)),DATE(Anio,11,9),"")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IF(10&lt;=DAY(EOMONTH(DATE(Anio,11,1),0)),DATE(Anio,11,10),"")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IF(11&lt;=DAY(EOMONTH(DATE(Anio,11,1),0)),DATE(Anio,11,11),"")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IF(12&lt;=DAY(EOMONTH(DATE(Anio,11,1),0)),DATE(Anio,11,12),"")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IF(13&lt;=DAY(EOMONTH(DATE(Anio,11,1),0)),DATE(Anio,11,13),"")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IF(14&lt;=DAY(EOMONTH(DATE(Anio,11,1),0)),DATE(Anio,11,14),"")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IF(15&lt;=DAY(EOMONTH(DATE(Anio,11,1),0)),DATE(Anio,11,15),"")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IF(16&lt;=DAY(EOMONTH(DATE(Anio,11,1),0)),DATE(Anio,11,16),"")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IF(17&lt;=DAY(EOMONTH(DATE(Anio,11,1),0)),DATE(Anio,11,17),"")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IF(18&lt;=DAY(EOMONTH(DATE(Anio,11,1),0)),DATE(Anio,11,18),"")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IF(19&lt;=DAY(EOMONTH(DATE(Anio,11,1),0)),DATE(Anio,11,19),"")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IF(20&lt;=DAY(EOMONTH(DATE(Anio,11,1),0)),DATE(Anio,11,20),"")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IF(21&lt;=DAY(EOMONTH(DATE(Anio,11,1),0)),DATE(Anio,11,21),"")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IF(22&lt;=DAY(EOMONTH(DATE(Anio,11,1),0)),DATE(Anio,11,22),"")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IF(23&lt;=DAY(EOMONTH(DATE(Anio,11,1),0)),DATE(Anio,11,23),"")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IF(24&lt;=DAY(EOMONTH(DATE(Anio,11,1),0)),DATE(Anio,11,24),"")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IF(25&lt;=DAY(EOMONTH(DATE(Anio,11,1),0)),DATE(Anio,11,25),"")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IF(26&lt;=DAY(EOMONTH(DATE(Anio,11,1),0)),DATE(Anio,11,26),"")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IF(27&lt;=DAY(EOMONTH(DATE(Anio,11,1),0)),DATE(Anio,11,27),"")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IF(28&lt;=DAY(EOMONTH(DATE(Anio,11,1),0)),DATE(Anio,11,28),"")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IF(29&lt;=DAY(EOMONTH(DATE(Anio,11,1),0)),DATE(Anio,11,29),"")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IF(30&lt;=DAY(EOMONTH(DATE(Anio,11,1),0)),DATE(Anio,11,30),"")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IF(31&lt;=DAY(EOMONTH(DATE(Anio,11,1),0)),DATE(Anio,11,31),"")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8.5" customWidth="1" min="3" max="3"/>
    <col width="8.5" customWidth="1" min="4" max="4"/>
    <col width="8.5" customWidth="1" min="5" max="5"/>
    <col width="8.5" customWidth="1" min="6" max="6"/>
    <col width="10" customWidth="1" min="7" max="7"/>
    <col width="10" customWidth="1" min="8" max="8"/>
    <col width="20" customWidth="1" min="9" max="9"/>
    <col width="14" customWidth="1" min="10" max="10"/>
  </cols>
  <sheetData>
    <row r="1" ht="26" customHeight="1">
      <c r="A1" s="1" t="inlineStr">
        <is>
          <t>Registro diario de jornada</t>
        </is>
      </c>
    </row>
    <row r="3">
      <c r="A3" s="8" t="inlineStr">
        <is>
          <t>Empresa:</t>
        </is>
      </c>
      <c r="B3" s="9" t="n"/>
      <c r="C3" s="10">
        <f>IF(Empresa="","",Empresa)</f>
        <v/>
      </c>
      <c r="D3" s="9" t="n"/>
      <c r="E3" s="9" t="n"/>
      <c r="F3" s="9" t="n"/>
      <c r="G3" s="9" t="n"/>
      <c r="H3" s="11" t="inlineStr">
        <is>
          <t>NIF:</t>
        </is>
      </c>
      <c r="I3" s="10">
        <f>IF(NIFEmpresa="","",NIFEmpresa)</f>
        <v/>
      </c>
      <c r="J3" s="9" t="n"/>
    </row>
    <row r="4">
      <c r="A4" s="8" t="inlineStr">
        <is>
          <t>Centro de trabajo:</t>
        </is>
      </c>
      <c r="B4" s="9" t="n"/>
      <c r="C4" s="10">
        <f>IF(Centro="","",Centro)</f>
        <v/>
      </c>
      <c r="D4" s="9" t="n"/>
      <c r="E4" s="9" t="n"/>
      <c r="F4" s="9" t="n"/>
      <c r="G4" s="9" t="n"/>
      <c r="H4" s="11" t="inlineStr">
        <is>
          <t>Mes:</t>
        </is>
      </c>
      <c r="I4" s="12">
        <f>"Diciembre "&amp;Anio</f>
        <v/>
      </c>
      <c r="J4" s="9" t="n"/>
    </row>
    <row r="5">
      <c r="A5" s="8" t="inlineStr">
        <is>
          <t>Persona trabajadora:</t>
        </is>
      </c>
      <c r="B5" s="9" t="n"/>
      <c r="C5" s="10">
        <f>IF(Trabajador="","",Trabajador)</f>
        <v/>
      </c>
      <c r="D5" s="9" t="n"/>
      <c r="E5" s="9" t="n"/>
      <c r="F5" s="9" t="n"/>
      <c r="G5" s="9" t="n"/>
      <c r="H5" s="11" t="inlineStr">
        <is>
          <t>NIF:</t>
        </is>
      </c>
      <c r="I5" s="10">
        <f>IF(NIFTrabajador="","",NIFTrabajador)</f>
        <v/>
      </c>
      <c r="J5" s="9" t="n"/>
    </row>
    <row r="7">
      <c r="A7" s="13" t="inlineStr">
        <is>
          <t>Horas en formato 8:00. Si la jornada es continua, deja vacío el segundo tramo. Las pausas no computables se restan del total.</t>
        </is>
      </c>
    </row>
    <row r="8" ht="16" customHeight="1">
      <c r="A8" s="14" t="inlineStr">
        <is>
          <t>Fecha</t>
        </is>
      </c>
      <c r="B8" s="14" t="inlineStr">
        <is>
          <t>Día</t>
        </is>
      </c>
      <c r="C8" s="14" t="inlineStr">
        <is>
          <t>Primer tramo</t>
        </is>
      </c>
      <c r="D8" s="14" t="n"/>
      <c r="E8" s="14" t="inlineStr">
        <is>
          <t>Segundo tramo</t>
        </is>
      </c>
      <c r="F8" s="14" t="n"/>
      <c r="G8" s="14" t="inlineStr">
        <is>
          <t>Pausas no computables</t>
        </is>
      </c>
      <c r="H8" s="14" t="inlineStr">
        <is>
          <t>Horas trabajadas</t>
        </is>
      </c>
      <c r="I8" s="14" t="inlineStr">
        <is>
          <t>Observaciones</t>
        </is>
      </c>
      <c r="J8" s="14" t="inlineStr">
        <is>
          <t>Firma</t>
        </is>
      </c>
    </row>
    <row r="9" ht="24" customHeight="1">
      <c r="A9" s="14" t="n"/>
      <c r="B9" s="14" t="n"/>
      <c r="C9" s="14" t="inlineStr">
        <is>
          <t>Entrada</t>
        </is>
      </c>
      <c r="D9" s="14" t="inlineStr">
        <is>
          <t>Salida</t>
        </is>
      </c>
      <c r="E9" s="14" t="inlineStr">
        <is>
          <t>Entrada</t>
        </is>
      </c>
      <c r="F9" s="14" t="inlineStr">
        <is>
          <t>Salida</t>
        </is>
      </c>
      <c r="G9" s="14" t="n"/>
      <c r="H9" s="14" t="n"/>
      <c r="I9" s="14" t="n"/>
      <c r="J9" s="14" t="n"/>
    </row>
    <row r="10" ht="16.5" customHeight="1">
      <c r="A10" s="15">
        <f>IF(1&lt;=DAY(EOMONTH(DATE(Anio,12,1),0)),DATE(Anio,12,1),"")</f>
        <v/>
      </c>
      <c r="B10" s="16">
        <f>IF(A10="","",A10)</f>
        <v/>
      </c>
      <c r="C10" s="17" t="n"/>
      <c r="D10" s="17" t="n"/>
      <c r="E10" s="17" t="n"/>
      <c r="F10" s="17" t="n"/>
      <c r="G10" s="17" t="n"/>
      <c r="H10" s="18">
        <f>IF(OR(C10="",D10=""),0,MOD(D10-C10,1))+IF(OR(E10="",F10=""),0,MOD(F10-E10,1))-N(G10)</f>
        <v/>
      </c>
      <c r="I10" s="19" t="n"/>
      <c r="J10" s="20" t="n"/>
    </row>
    <row r="11" ht="16.5" customHeight="1">
      <c r="A11" s="15">
        <f>IF(2&lt;=DAY(EOMONTH(DATE(Anio,12,1),0)),DATE(Anio,12,2),"")</f>
        <v/>
      </c>
      <c r="B11" s="16">
        <f>IF(A11="","",A11)</f>
        <v/>
      </c>
      <c r="C11" s="17" t="n"/>
      <c r="D11" s="17" t="n"/>
      <c r="E11" s="17" t="n"/>
      <c r="F11" s="17" t="n"/>
      <c r="G11" s="17" t="n"/>
      <c r="H11" s="18">
        <f>IF(OR(C11="",D11=""),0,MOD(D11-C11,1))+IF(OR(E11="",F11=""),0,MOD(F11-E11,1))-N(G11)</f>
        <v/>
      </c>
      <c r="I11" s="19" t="n"/>
      <c r="J11" s="20" t="n"/>
    </row>
    <row r="12" ht="16.5" customHeight="1">
      <c r="A12" s="15">
        <f>IF(3&lt;=DAY(EOMONTH(DATE(Anio,12,1),0)),DATE(Anio,12,3),"")</f>
        <v/>
      </c>
      <c r="B12" s="16">
        <f>IF(A12="","",A12)</f>
        <v/>
      </c>
      <c r="C12" s="17" t="n"/>
      <c r="D12" s="17" t="n"/>
      <c r="E12" s="17" t="n"/>
      <c r="F12" s="17" t="n"/>
      <c r="G12" s="17" t="n"/>
      <c r="H12" s="18">
        <f>IF(OR(C12="",D12=""),0,MOD(D12-C12,1))+IF(OR(E12="",F12=""),0,MOD(F12-E12,1))-N(G12)</f>
        <v/>
      </c>
      <c r="I12" s="19" t="n"/>
      <c r="J12" s="20" t="n"/>
    </row>
    <row r="13" ht="16.5" customHeight="1">
      <c r="A13" s="15">
        <f>IF(4&lt;=DAY(EOMONTH(DATE(Anio,12,1),0)),DATE(Anio,12,4),"")</f>
        <v/>
      </c>
      <c r="B13" s="16">
        <f>IF(A13="","",A13)</f>
        <v/>
      </c>
      <c r="C13" s="17" t="n"/>
      <c r="D13" s="17" t="n"/>
      <c r="E13" s="17" t="n"/>
      <c r="F13" s="17" t="n"/>
      <c r="G13" s="17" t="n"/>
      <c r="H13" s="18">
        <f>IF(OR(C13="",D13=""),0,MOD(D13-C13,1))+IF(OR(E13="",F13=""),0,MOD(F13-E13,1))-N(G13)</f>
        <v/>
      </c>
      <c r="I13" s="19" t="n"/>
      <c r="J13" s="20" t="n"/>
    </row>
    <row r="14" ht="16.5" customHeight="1">
      <c r="A14" s="15">
        <f>IF(5&lt;=DAY(EOMONTH(DATE(Anio,12,1),0)),DATE(Anio,12,5),"")</f>
        <v/>
      </c>
      <c r="B14" s="16">
        <f>IF(A14="","",A14)</f>
        <v/>
      </c>
      <c r="C14" s="17" t="n"/>
      <c r="D14" s="17" t="n"/>
      <c r="E14" s="17" t="n"/>
      <c r="F14" s="17" t="n"/>
      <c r="G14" s="17" t="n"/>
      <c r="H14" s="18">
        <f>IF(OR(C14="",D14=""),0,MOD(D14-C14,1))+IF(OR(E14="",F14=""),0,MOD(F14-E14,1))-N(G14)</f>
        <v/>
      </c>
      <c r="I14" s="19" t="n"/>
      <c r="J14" s="20" t="n"/>
    </row>
    <row r="15" ht="16.5" customHeight="1">
      <c r="A15" s="15">
        <f>IF(6&lt;=DAY(EOMONTH(DATE(Anio,12,1),0)),DATE(Anio,12,6),"")</f>
        <v/>
      </c>
      <c r="B15" s="16">
        <f>IF(A15="","",A15)</f>
        <v/>
      </c>
      <c r="C15" s="17" t="n"/>
      <c r="D15" s="17" t="n"/>
      <c r="E15" s="17" t="n"/>
      <c r="F15" s="17" t="n"/>
      <c r="G15" s="17" t="n"/>
      <c r="H15" s="18">
        <f>IF(OR(C15="",D15=""),0,MOD(D15-C15,1))+IF(OR(E15="",F15=""),0,MOD(F15-E15,1))-N(G15)</f>
        <v/>
      </c>
      <c r="I15" s="19" t="n"/>
      <c r="J15" s="20" t="n"/>
    </row>
    <row r="16" ht="16.5" customHeight="1">
      <c r="A16" s="15">
        <f>IF(7&lt;=DAY(EOMONTH(DATE(Anio,12,1),0)),DATE(Anio,12,7),"")</f>
        <v/>
      </c>
      <c r="B16" s="16">
        <f>IF(A16="","",A16)</f>
        <v/>
      </c>
      <c r="C16" s="17" t="n"/>
      <c r="D16" s="17" t="n"/>
      <c r="E16" s="17" t="n"/>
      <c r="F16" s="17" t="n"/>
      <c r="G16" s="17" t="n"/>
      <c r="H16" s="18">
        <f>IF(OR(C16="",D16=""),0,MOD(D16-C16,1))+IF(OR(E16="",F16=""),0,MOD(F16-E16,1))-N(G16)</f>
        <v/>
      </c>
      <c r="I16" s="19" t="n"/>
      <c r="J16" s="20" t="n"/>
    </row>
    <row r="17" ht="16.5" customHeight="1">
      <c r="A17" s="15">
        <f>IF(8&lt;=DAY(EOMONTH(DATE(Anio,12,1),0)),DATE(Anio,12,8),"")</f>
        <v/>
      </c>
      <c r="B17" s="16">
        <f>IF(A17="","",A17)</f>
        <v/>
      </c>
      <c r="C17" s="17" t="n"/>
      <c r="D17" s="17" t="n"/>
      <c r="E17" s="17" t="n"/>
      <c r="F17" s="17" t="n"/>
      <c r="G17" s="17" t="n"/>
      <c r="H17" s="18">
        <f>IF(OR(C17="",D17=""),0,MOD(D17-C17,1))+IF(OR(E17="",F17=""),0,MOD(F17-E17,1))-N(G17)</f>
        <v/>
      </c>
      <c r="I17" s="19" t="n"/>
      <c r="J17" s="20" t="n"/>
    </row>
    <row r="18" ht="16.5" customHeight="1">
      <c r="A18" s="15">
        <f>IF(9&lt;=DAY(EOMONTH(DATE(Anio,12,1),0)),DATE(Anio,12,9),"")</f>
        <v/>
      </c>
      <c r="B18" s="16">
        <f>IF(A18="","",A18)</f>
        <v/>
      </c>
      <c r="C18" s="17" t="n"/>
      <c r="D18" s="17" t="n"/>
      <c r="E18" s="17" t="n"/>
      <c r="F18" s="17" t="n"/>
      <c r="G18" s="17" t="n"/>
      <c r="H18" s="18">
        <f>IF(OR(C18="",D18=""),0,MOD(D18-C18,1))+IF(OR(E18="",F18=""),0,MOD(F18-E18,1))-N(G18)</f>
        <v/>
      </c>
      <c r="I18" s="19" t="n"/>
      <c r="J18" s="20" t="n"/>
    </row>
    <row r="19" ht="16.5" customHeight="1">
      <c r="A19" s="15">
        <f>IF(10&lt;=DAY(EOMONTH(DATE(Anio,12,1),0)),DATE(Anio,12,10),"")</f>
        <v/>
      </c>
      <c r="B19" s="16">
        <f>IF(A19="","",A19)</f>
        <v/>
      </c>
      <c r="C19" s="17" t="n"/>
      <c r="D19" s="17" t="n"/>
      <c r="E19" s="17" t="n"/>
      <c r="F19" s="17" t="n"/>
      <c r="G19" s="17" t="n"/>
      <c r="H19" s="18">
        <f>IF(OR(C19="",D19=""),0,MOD(D19-C19,1))+IF(OR(E19="",F19=""),0,MOD(F19-E19,1))-N(G19)</f>
        <v/>
      </c>
      <c r="I19" s="19" t="n"/>
      <c r="J19" s="20" t="n"/>
    </row>
    <row r="20" ht="16.5" customHeight="1">
      <c r="A20" s="15">
        <f>IF(11&lt;=DAY(EOMONTH(DATE(Anio,12,1),0)),DATE(Anio,12,11),"")</f>
        <v/>
      </c>
      <c r="B20" s="16">
        <f>IF(A20="","",A20)</f>
        <v/>
      </c>
      <c r="C20" s="17" t="n"/>
      <c r="D20" s="17" t="n"/>
      <c r="E20" s="17" t="n"/>
      <c r="F20" s="17" t="n"/>
      <c r="G20" s="17" t="n"/>
      <c r="H20" s="18">
        <f>IF(OR(C20="",D20=""),0,MOD(D20-C20,1))+IF(OR(E20="",F20=""),0,MOD(F20-E20,1))-N(G20)</f>
        <v/>
      </c>
      <c r="I20" s="19" t="n"/>
      <c r="J20" s="20" t="n"/>
    </row>
    <row r="21" ht="16.5" customHeight="1">
      <c r="A21" s="15">
        <f>IF(12&lt;=DAY(EOMONTH(DATE(Anio,12,1),0)),DATE(Anio,12,12),"")</f>
        <v/>
      </c>
      <c r="B21" s="16">
        <f>IF(A21="","",A21)</f>
        <v/>
      </c>
      <c r="C21" s="17" t="n"/>
      <c r="D21" s="17" t="n"/>
      <c r="E21" s="17" t="n"/>
      <c r="F21" s="17" t="n"/>
      <c r="G21" s="17" t="n"/>
      <c r="H21" s="18">
        <f>IF(OR(C21="",D21=""),0,MOD(D21-C21,1))+IF(OR(E21="",F21=""),0,MOD(F21-E21,1))-N(G21)</f>
        <v/>
      </c>
      <c r="I21" s="19" t="n"/>
      <c r="J21" s="20" t="n"/>
    </row>
    <row r="22" ht="16.5" customHeight="1">
      <c r="A22" s="15">
        <f>IF(13&lt;=DAY(EOMONTH(DATE(Anio,12,1),0)),DATE(Anio,12,13),"")</f>
        <v/>
      </c>
      <c r="B22" s="16">
        <f>IF(A22="","",A22)</f>
        <v/>
      </c>
      <c r="C22" s="17" t="n"/>
      <c r="D22" s="17" t="n"/>
      <c r="E22" s="17" t="n"/>
      <c r="F22" s="17" t="n"/>
      <c r="G22" s="17" t="n"/>
      <c r="H22" s="18">
        <f>IF(OR(C22="",D22=""),0,MOD(D22-C22,1))+IF(OR(E22="",F22=""),0,MOD(F22-E22,1))-N(G22)</f>
        <v/>
      </c>
      <c r="I22" s="19" t="n"/>
      <c r="J22" s="20" t="n"/>
    </row>
    <row r="23" ht="16.5" customHeight="1">
      <c r="A23" s="15">
        <f>IF(14&lt;=DAY(EOMONTH(DATE(Anio,12,1),0)),DATE(Anio,12,14),"")</f>
        <v/>
      </c>
      <c r="B23" s="16">
        <f>IF(A23="","",A23)</f>
        <v/>
      </c>
      <c r="C23" s="17" t="n"/>
      <c r="D23" s="17" t="n"/>
      <c r="E23" s="17" t="n"/>
      <c r="F23" s="17" t="n"/>
      <c r="G23" s="17" t="n"/>
      <c r="H23" s="18">
        <f>IF(OR(C23="",D23=""),0,MOD(D23-C23,1))+IF(OR(E23="",F23=""),0,MOD(F23-E23,1))-N(G23)</f>
        <v/>
      </c>
      <c r="I23" s="19" t="n"/>
      <c r="J23" s="20" t="n"/>
    </row>
    <row r="24" ht="16.5" customHeight="1">
      <c r="A24" s="15">
        <f>IF(15&lt;=DAY(EOMONTH(DATE(Anio,12,1),0)),DATE(Anio,12,15),"")</f>
        <v/>
      </c>
      <c r="B24" s="16">
        <f>IF(A24="","",A24)</f>
        <v/>
      </c>
      <c r="C24" s="17" t="n"/>
      <c r="D24" s="17" t="n"/>
      <c r="E24" s="17" t="n"/>
      <c r="F24" s="17" t="n"/>
      <c r="G24" s="17" t="n"/>
      <c r="H24" s="18">
        <f>IF(OR(C24="",D24=""),0,MOD(D24-C24,1))+IF(OR(E24="",F24=""),0,MOD(F24-E24,1))-N(G24)</f>
        <v/>
      </c>
      <c r="I24" s="19" t="n"/>
      <c r="J24" s="20" t="n"/>
    </row>
    <row r="25" ht="16.5" customHeight="1">
      <c r="A25" s="15">
        <f>IF(16&lt;=DAY(EOMONTH(DATE(Anio,12,1),0)),DATE(Anio,12,16),"")</f>
        <v/>
      </c>
      <c r="B25" s="16">
        <f>IF(A25="","",A25)</f>
        <v/>
      </c>
      <c r="C25" s="17" t="n"/>
      <c r="D25" s="17" t="n"/>
      <c r="E25" s="17" t="n"/>
      <c r="F25" s="17" t="n"/>
      <c r="G25" s="17" t="n"/>
      <c r="H25" s="18">
        <f>IF(OR(C25="",D25=""),0,MOD(D25-C25,1))+IF(OR(E25="",F25=""),0,MOD(F25-E25,1))-N(G25)</f>
        <v/>
      </c>
      <c r="I25" s="19" t="n"/>
      <c r="J25" s="20" t="n"/>
    </row>
    <row r="26" ht="16.5" customHeight="1">
      <c r="A26" s="15">
        <f>IF(17&lt;=DAY(EOMONTH(DATE(Anio,12,1),0)),DATE(Anio,12,17),"")</f>
        <v/>
      </c>
      <c r="B26" s="16">
        <f>IF(A26="","",A26)</f>
        <v/>
      </c>
      <c r="C26" s="17" t="n"/>
      <c r="D26" s="17" t="n"/>
      <c r="E26" s="17" t="n"/>
      <c r="F26" s="17" t="n"/>
      <c r="G26" s="17" t="n"/>
      <c r="H26" s="18">
        <f>IF(OR(C26="",D26=""),0,MOD(D26-C26,1))+IF(OR(E26="",F26=""),0,MOD(F26-E26,1))-N(G26)</f>
        <v/>
      </c>
      <c r="I26" s="19" t="n"/>
      <c r="J26" s="20" t="n"/>
    </row>
    <row r="27" ht="16.5" customHeight="1">
      <c r="A27" s="15">
        <f>IF(18&lt;=DAY(EOMONTH(DATE(Anio,12,1),0)),DATE(Anio,12,18),"")</f>
        <v/>
      </c>
      <c r="B27" s="16">
        <f>IF(A27="","",A27)</f>
        <v/>
      </c>
      <c r="C27" s="17" t="n"/>
      <c r="D27" s="17" t="n"/>
      <c r="E27" s="17" t="n"/>
      <c r="F27" s="17" t="n"/>
      <c r="G27" s="17" t="n"/>
      <c r="H27" s="18">
        <f>IF(OR(C27="",D27=""),0,MOD(D27-C27,1))+IF(OR(E27="",F27=""),0,MOD(F27-E27,1))-N(G27)</f>
        <v/>
      </c>
      <c r="I27" s="19" t="n"/>
      <c r="J27" s="20" t="n"/>
    </row>
    <row r="28" ht="16.5" customHeight="1">
      <c r="A28" s="15">
        <f>IF(19&lt;=DAY(EOMONTH(DATE(Anio,12,1),0)),DATE(Anio,12,19),"")</f>
        <v/>
      </c>
      <c r="B28" s="16">
        <f>IF(A28="","",A28)</f>
        <v/>
      </c>
      <c r="C28" s="17" t="n"/>
      <c r="D28" s="17" t="n"/>
      <c r="E28" s="17" t="n"/>
      <c r="F28" s="17" t="n"/>
      <c r="G28" s="17" t="n"/>
      <c r="H28" s="18">
        <f>IF(OR(C28="",D28=""),0,MOD(D28-C28,1))+IF(OR(E28="",F28=""),0,MOD(F28-E28,1))-N(G28)</f>
        <v/>
      </c>
      <c r="I28" s="19" t="n"/>
      <c r="J28" s="20" t="n"/>
    </row>
    <row r="29" ht="16.5" customHeight="1">
      <c r="A29" s="15">
        <f>IF(20&lt;=DAY(EOMONTH(DATE(Anio,12,1),0)),DATE(Anio,12,20),"")</f>
        <v/>
      </c>
      <c r="B29" s="16">
        <f>IF(A29="","",A29)</f>
        <v/>
      </c>
      <c r="C29" s="17" t="n"/>
      <c r="D29" s="17" t="n"/>
      <c r="E29" s="17" t="n"/>
      <c r="F29" s="17" t="n"/>
      <c r="G29" s="17" t="n"/>
      <c r="H29" s="18">
        <f>IF(OR(C29="",D29=""),0,MOD(D29-C29,1))+IF(OR(E29="",F29=""),0,MOD(F29-E29,1))-N(G29)</f>
        <v/>
      </c>
      <c r="I29" s="19" t="n"/>
      <c r="J29" s="20" t="n"/>
    </row>
    <row r="30" ht="16.5" customHeight="1">
      <c r="A30" s="15">
        <f>IF(21&lt;=DAY(EOMONTH(DATE(Anio,12,1),0)),DATE(Anio,12,21),"")</f>
        <v/>
      </c>
      <c r="B30" s="16">
        <f>IF(A30="","",A30)</f>
        <v/>
      </c>
      <c r="C30" s="17" t="n"/>
      <c r="D30" s="17" t="n"/>
      <c r="E30" s="17" t="n"/>
      <c r="F30" s="17" t="n"/>
      <c r="G30" s="17" t="n"/>
      <c r="H30" s="18">
        <f>IF(OR(C30="",D30=""),0,MOD(D30-C30,1))+IF(OR(E30="",F30=""),0,MOD(F30-E30,1))-N(G30)</f>
        <v/>
      </c>
      <c r="I30" s="19" t="n"/>
      <c r="J30" s="20" t="n"/>
    </row>
    <row r="31" ht="16.5" customHeight="1">
      <c r="A31" s="15">
        <f>IF(22&lt;=DAY(EOMONTH(DATE(Anio,12,1),0)),DATE(Anio,12,22),"")</f>
        <v/>
      </c>
      <c r="B31" s="16">
        <f>IF(A31="","",A31)</f>
        <v/>
      </c>
      <c r="C31" s="17" t="n"/>
      <c r="D31" s="17" t="n"/>
      <c r="E31" s="17" t="n"/>
      <c r="F31" s="17" t="n"/>
      <c r="G31" s="17" t="n"/>
      <c r="H31" s="18">
        <f>IF(OR(C31="",D31=""),0,MOD(D31-C31,1))+IF(OR(E31="",F31=""),0,MOD(F31-E31,1))-N(G31)</f>
        <v/>
      </c>
      <c r="I31" s="19" t="n"/>
      <c r="J31" s="20" t="n"/>
    </row>
    <row r="32" ht="16.5" customHeight="1">
      <c r="A32" s="15">
        <f>IF(23&lt;=DAY(EOMONTH(DATE(Anio,12,1),0)),DATE(Anio,12,23),"")</f>
        <v/>
      </c>
      <c r="B32" s="16">
        <f>IF(A32="","",A32)</f>
        <v/>
      </c>
      <c r="C32" s="17" t="n"/>
      <c r="D32" s="17" t="n"/>
      <c r="E32" s="17" t="n"/>
      <c r="F32" s="17" t="n"/>
      <c r="G32" s="17" t="n"/>
      <c r="H32" s="18">
        <f>IF(OR(C32="",D32=""),0,MOD(D32-C32,1))+IF(OR(E32="",F32=""),0,MOD(F32-E32,1))-N(G32)</f>
        <v/>
      </c>
      <c r="I32" s="19" t="n"/>
      <c r="J32" s="20" t="n"/>
    </row>
    <row r="33" ht="16.5" customHeight="1">
      <c r="A33" s="15">
        <f>IF(24&lt;=DAY(EOMONTH(DATE(Anio,12,1),0)),DATE(Anio,12,24),"")</f>
        <v/>
      </c>
      <c r="B33" s="16">
        <f>IF(A33="","",A33)</f>
        <v/>
      </c>
      <c r="C33" s="17" t="n"/>
      <c r="D33" s="17" t="n"/>
      <c r="E33" s="17" t="n"/>
      <c r="F33" s="17" t="n"/>
      <c r="G33" s="17" t="n"/>
      <c r="H33" s="18">
        <f>IF(OR(C33="",D33=""),0,MOD(D33-C33,1))+IF(OR(E33="",F33=""),0,MOD(F33-E33,1))-N(G33)</f>
        <v/>
      </c>
      <c r="I33" s="19" t="n"/>
      <c r="J33" s="20" t="n"/>
    </row>
    <row r="34" ht="16.5" customHeight="1">
      <c r="A34" s="15">
        <f>IF(25&lt;=DAY(EOMONTH(DATE(Anio,12,1),0)),DATE(Anio,12,25),"")</f>
        <v/>
      </c>
      <c r="B34" s="16">
        <f>IF(A34="","",A34)</f>
        <v/>
      </c>
      <c r="C34" s="17" t="n"/>
      <c r="D34" s="17" t="n"/>
      <c r="E34" s="17" t="n"/>
      <c r="F34" s="17" t="n"/>
      <c r="G34" s="17" t="n"/>
      <c r="H34" s="18">
        <f>IF(OR(C34="",D34=""),0,MOD(D34-C34,1))+IF(OR(E34="",F34=""),0,MOD(F34-E34,1))-N(G34)</f>
        <v/>
      </c>
      <c r="I34" s="19" t="n"/>
      <c r="J34" s="20" t="n"/>
    </row>
    <row r="35" ht="16.5" customHeight="1">
      <c r="A35" s="15">
        <f>IF(26&lt;=DAY(EOMONTH(DATE(Anio,12,1),0)),DATE(Anio,12,26),"")</f>
        <v/>
      </c>
      <c r="B35" s="16">
        <f>IF(A35="","",A35)</f>
        <v/>
      </c>
      <c r="C35" s="17" t="n"/>
      <c r="D35" s="17" t="n"/>
      <c r="E35" s="17" t="n"/>
      <c r="F35" s="17" t="n"/>
      <c r="G35" s="17" t="n"/>
      <c r="H35" s="18">
        <f>IF(OR(C35="",D35=""),0,MOD(D35-C35,1))+IF(OR(E35="",F35=""),0,MOD(F35-E35,1))-N(G35)</f>
        <v/>
      </c>
      <c r="I35" s="19" t="n"/>
      <c r="J35" s="20" t="n"/>
    </row>
    <row r="36" ht="16.5" customHeight="1">
      <c r="A36" s="15">
        <f>IF(27&lt;=DAY(EOMONTH(DATE(Anio,12,1),0)),DATE(Anio,12,27),"")</f>
        <v/>
      </c>
      <c r="B36" s="16">
        <f>IF(A36="","",A36)</f>
        <v/>
      </c>
      <c r="C36" s="17" t="n"/>
      <c r="D36" s="17" t="n"/>
      <c r="E36" s="17" t="n"/>
      <c r="F36" s="17" t="n"/>
      <c r="G36" s="17" t="n"/>
      <c r="H36" s="18">
        <f>IF(OR(C36="",D36=""),0,MOD(D36-C36,1))+IF(OR(E36="",F36=""),0,MOD(F36-E36,1))-N(G36)</f>
        <v/>
      </c>
      <c r="I36" s="19" t="n"/>
      <c r="J36" s="20" t="n"/>
    </row>
    <row r="37" ht="16.5" customHeight="1">
      <c r="A37" s="15">
        <f>IF(28&lt;=DAY(EOMONTH(DATE(Anio,12,1),0)),DATE(Anio,12,28),"")</f>
        <v/>
      </c>
      <c r="B37" s="16">
        <f>IF(A37="","",A37)</f>
        <v/>
      </c>
      <c r="C37" s="17" t="n"/>
      <c r="D37" s="17" t="n"/>
      <c r="E37" s="17" t="n"/>
      <c r="F37" s="17" t="n"/>
      <c r="G37" s="17" t="n"/>
      <c r="H37" s="18">
        <f>IF(OR(C37="",D37=""),0,MOD(D37-C37,1))+IF(OR(E37="",F37=""),0,MOD(F37-E37,1))-N(G37)</f>
        <v/>
      </c>
      <c r="I37" s="19" t="n"/>
      <c r="J37" s="20" t="n"/>
    </row>
    <row r="38" ht="16.5" customHeight="1">
      <c r="A38" s="15">
        <f>IF(29&lt;=DAY(EOMONTH(DATE(Anio,12,1),0)),DATE(Anio,12,29),"")</f>
        <v/>
      </c>
      <c r="B38" s="16">
        <f>IF(A38="","",A38)</f>
        <v/>
      </c>
      <c r="C38" s="17" t="n"/>
      <c r="D38" s="17" t="n"/>
      <c r="E38" s="17" t="n"/>
      <c r="F38" s="17" t="n"/>
      <c r="G38" s="17" t="n"/>
      <c r="H38" s="18">
        <f>IF(OR(C38="",D38=""),0,MOD(D38-C38,1))+IF(OR(E38="",F38=""),0,MOD(F38-E38,1))-N(G38)</f>
        <v/>
      </c>
      <c r="I38" s="19" t="n"/>
      <c r="J38" s="20" t="n"/>
    </row>
    <row r="39" ht="16.5" customHeight="1">
      <c r="A39" s="15">
        <f>IF(30&lt;=DAY(EOMONTH(DATE(Anio,12,1),0)),DATE(Anio,12,30),"")</f>
        <v/>
      </c>
      <c r="B39" s="16">
        <f>IF(A39="","",A39)</f>
        <v/>
      </c>
      <c r="C39" s="17" t="n"/>
      <c r="D39" s="17" t="n"/>
      <c r="E39" s="17" t="n"/>
      <c r="F39" s="17" t="n"/>
      <c r="G39" s="17" t="n"/>
      <c r="H39" s="18">
        <f>IF(OR(C39="",D39=""),0,MOD(D39-C39,1))+IF(OR(E39="",F39=""),0,MOD(F39-E39,1))-N(G39)</f>
        <v/>
      </c>
      <c r="I39" s="19" t="n"/>
      <c r="J39" s="20" t="n"/>
    </row>
    <row r="40" ht="16.5" customHeight="1">
      <c r="A40" s="15">
        <f>IF(31&lt;=DAY(EOMONTH(DATE(Anio,12,1),0)),DATE(Anio,12,31),"")</f>
        <v/>
      </c>
      <c r="B40" s="16">
        <f>IF(A40="","",A40)</f>
        <v/>
      </c>
      <c r="C40" s="17" t="n"/>
      <c r="D40" s="17" t="n"/>
      <c r="E40" s="17" t="n"/>
      <c r="F40" s="17" t="n"/>
      <c r="G40" s="17" t="n"/>
      <c r="H40" s="18">
        <f>IF(OR(C40="",D40=""),0,MOD(D40-C40,1))+IF(OR(E40="",F40=""),0,MOD(F40-E40,1))-N(G40)</f>
        <v/>
      </c>
      <c r="I40" s="19" t="n"/>
      <c r="J40" s="20" t="n"/>
    </row>
    <row r="41" ht="20" customHeight="1">
      <c r="A41" s="21" t="inlineStr">
        <is>
          <t>Total de horas del mes</t>
        </is>
      </c>
      <c r="B41" s="22" t="n"/>
      <c r="C41" s="22" t="n"/>
      <c r="D41" s="22" t="n"/>
      <c r="E41" s="22" t="n"/>
      <c r="F41" s="22" t="n"/>
      <c r="G41" s="22" t="n"/>
      <c r="H41" s="23">
        <f>SUM(H10:H40)</f>
        <v/>
      </c>
      <c r="I41" s="24">
        <f>ROUND(H41*24,2)</f>
        <v/>
      </c>
      <c r="J41" s="22" t="n"/>
    </row>
    <row r="43">
      <c r="A43" s="25" t="inlineStr">
        <is>
          <t>En ____________________, a ____ de ____________ de ______</t>
        </is>
      </c>
    </row>
    <row r="45">
      <c r="A45" s="26" t="inlineStr">
        <is>
          <t>Firma de la persona trabajadora</t>
        </is>
      </c>
      <c r="F45" s="26" t="inlineStr">
        <is>
          <t>Firma y sello de la empresa</t>
        </is>
      </c>
    </row>
    <row r="46" ht="42" customHeight="1">
      <c r="A46" s="27" t="n"/>
      <c r="B46" s="27" t="n"/>
      <c r="C46" s="27" t="n"/>
      <c r="D46" s="27" t="n"/>
      <c r="F46" s="27" t="n"/>
      <c r="G46" s="27" t="n"/>
      <c r="H46" s="27" t="n"/>
      <c r="I46" s="27" t="n"/>
      <c r="J46" s="27" t="n"/>
    </row>
    <row r="48">
      <c r="A48" s="28" t="inlineStr">
        <is>
          <t>La empresa conservará este registro durante cuatro años (art. 34.9 del Estatuto de los Trabajadores). Plantilla de www.modelines.com</t>
        </is>
      </c>
    </row>
  </sheetData>
  <mergeCells count="25">
    <mergeCell ref="G8:G9"/>
    <mergeCell ref="C5:G5"/>
    <mergeCell ref="B8:B9"/>
    <mergeCell ref="A43:J43"/>
    <mergeCell ref="E8:F8"/>
    <mergeCell ref="C4:G4"/>
    <mergeCell ref="I41:J41"/>
    <mergeCell ref="A48:J48"/>
    <mergeCell ref="F45:J45"/>
    <mergeCell ref="A3:B3"/>
    <mergeCell ref="I3:J3"/>
    <mergeCell ref="A45:D45"/>
    <mergeCell ref="A1:J1"/>
    <mergeCell ref="A8:A9"/>
    <mergeCell ref="I8:I9"/>
    <mergeCell ref="A5:B5"/>
    <mergeCell ref="I5:J5"/>
    <mergeCell ref="A7:J7"/>
    <mergeCell ref="A41:G41"/>
    <mergeCell ref="C8:D8"/>
    <mergeCell ref="A4:B4"/>
    <mergeCell ref="I4:J4"/>
    <mergeCell ref="H8:H9"/>
    <mergeCell ref="J8:J9"/>
    <mergeCell ref="C3:G3"/>
  </mergeCells>
  <conditionalFormatting sqref="A10:B40">
    <cfRule type="expression" priority="1" dxfId="0">
      <formula>AND($A10&lt;&gt;"",WEEKDAY($A10,2)&gt;5)</formula>
    </cfRule>
  </conditionalFormatting>
  <conditionalFormatting sqref="I10:J40">
    <cfRule type="expression" priority="2" dxfId="1">
      <formula>AND($A10&lt;&gt;"",WEEKDAY($A10,2)&gt;5)</formula>
    </cfRule>
  </conditionalFormatting>
  <conditionalFormatting sqref="A10:J40">
    <cfRule type="expression" priority="3" dxfId="2">
      <formula>$A10=""</formula>
    </cfRule>
  </conditionalFormatting>
  <printOptions horizontalCentered="1"/>
  <pageMargins left="0.5" right="0.5" top="0.5" bottom="0.5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D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6" customWidth="1" min="3" max="3"/>
    <col width="16" customWidth="1" min="4" max="4"/>
  </cols>
  <sheetData>
    <row r="1">
      <c r="B1" s="1">
        <f>"Resumen de horas "&amp;Anio</f>
        <v/>
      </c>
    </row>
    <row r="3">
      <c r="B3" s="29" t="inlineStr">
        <is>
          <t>Mes</t>
        </is>
      </c>
      <c r="C3" s="29" t="inlineStr">
        <is>
          <t>Horas (h:mm)</t>
        </is>
      </c>
      <c r="D3" s="29" t="inlineStr">
        <is>
          <t>Horas en decimal</t>
        </is>
      </c>
    </row>
    <row r="4">
      <c r="B4" s="30" t="inlineStr">
        <is>
          <t>Enero</t>
        </is>
      </c>
      <c r="C4" s="31">
        <f>'Enero'!H41</f>
        <v/>
      </c>
      <c r="D4" s="32">
        <f>ROUND(C4*24,2)</f>
        <v/>
      </c>
    </row>
    <row r="5">
      <c r="B5" s="30" t="inlineStr">
        <is>
          <t>Febrero</t>
        </is>
      </c>
      <c r="C5" s="31">
        <f>'Febrero'!H41</f>
        <v/>
      </c>
      <c r="D5" s="32">
        <f>ROUND(C5*24,2)</f>
        <v/>
      </c>
    </row>
    <row r="6">
      <c r="B6" s="30" t="inlineStr">
        <is>
          <t>Marzo</t>
        </is>
      </c>
      <c r="C6" s="31">
        <f>'Marzo'!H41</f>
        <v/>
      </c>
      <c r="D6" s="32">
        <f>ROUND(C6*24,2)</f>
        <v/>
      </c>
    </row>
    <row r="7">
      <c r="B7" s="30" t="inlineStr">
        <is>
          <t>Abril</t>
        </is>
      </c>
      <c r="C7" s="31">
        <f>'Abril'!H41</f>
        <v/>
      </c>
      <c r="D7" s="32">
        <f>ROUND(C7*24,2)</f>
        <v/>
      </c>
    </row>
    <row r="8">
      <c r="B8" s="30" t="inlineStr">
        <is>
          <t>Mayo</t>
        </is>
      </c>
      <c r="C8" s="31">
        <f>'Mayo'!H41</f>
        <v/>
      </c>
      <c r="D8" s="32">
        <f>ROUND(C8*24,2)</f>
        <v/>
      </c>
    </row>
    <row r="9">
      <c r="B9" s="30" t="inlineStr">
        <is>
          <t>Junio</t>
        </is>
      </c>
      <c r="C9" s="31">
        <f>'Junio'!H41</f>
        <v/>
      </c>
      <c r="D9" s="32">
        <f>ROUND(C9*24,2)</f>
        <v/>
      </c>
    </row>
    <row r="10">
      <c r="B10" s="30" t="inlineStr">
        <is>
          <t>Julio</t>
        </is>
      </c>
      <c r="C10" s="31">
        <f>'Julio'!H41</f>
        <v/>
      </c>
      <c r="D10" s="32">
        <f>ROUND(C10*24,2)</f>
        <v/>
      </c>
    </row>
    <row r="11">
      <c r="B11" s="30" t="inlineStr">
        <is>
          <t>Agosto</t>
        </is>
      </c>
      <c r="C11" s="31">
        <f>'Agosto'!H41</f>
        <v/>
      </c>
      <c r="D11" s="32">
        <f>ROUND(C11*24,2)</f>
        <v/>
      </c>
    </row>
    <row r="12">
      <c r="B12" s="30" t="inlineStr">
        <is>
          <t>Septiembre</t>
        </is>
      </c>
      <c r="C12" s="31">
        <f>'Septiembre'!H41</f>
        <v/>
      </c>
      <c r="D12" s="32">
        <f>ROUND(C12*24,2)</f>
        <v/>
      </c>
    </row>
    <row r="13">
      <c r="B13" s="30" t="inlineStr">
        <is>
          <t>Octubre</t>
        </is>
      </c>
      <c r="C13" s="31">
        <f>'Octubre'!H41</f>
        <v/>
      </c>
      <c r="D13" s="32">
        <f>ROUND(C13*24,2)</f>
        <v/>
      </c>
    </row>
    <row r="14">
      <c r="B14" s="30" t="inlineStr">
        <is>
          <t>Noviembre</t>
        </is>
      </c>
      <c r="C14" s="31">
        <f>'Noviembre'!H41</f>
        <v/>
      </c>
      <c r="D14" s="32">
        <f>ROUND(C14*24,2)</f>
        <v/>
      </c>
    </row>
    <row r="15">
      <c r="B15" s="30" t="inlineStr">
        <is>
          <t>Diciembre</t>
        </is>
      </c>
      <c r="C15" s="31">
        <f>'Diciembre'!H41</f>
        <v/>
      </c>
      <c r="D15" s="32">
        <f>ROUND(C15*24,2)</f>
        <v/>
      </c>
    </row>
    <row r="16">
      <c r="B16" s="3" t="inlineStr">
        <is>
          <t>Total del año</t>
        </is>
      </c>
      <c r="C16" s="33">
        <f>SUM(C4:C15)</f>
        <v/>
      </c>
      <c r="D16" s="34">
        <f>ROUND(C16*24,2)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modelines.com</dc:creator>
  <dc:title xmlns:dc="http://purl.org/dc/elements/1.1/">Registro de jornada</dc:title>
  <dcterms:created xmlns:dcterms="http://purl.org/dc/terms/" xmlns:xsi="http://www.w3.org/2001/XMLSchema-instance" xsi:type="dcterms:W3CDTF">2026-10-05T16:31:19Z</dcterms:created>
  <dcterms:modified xmlns:dcterms="http://purl.org/dc/terms/" xmlns:xsi="http://www.w3.org/2001/XMLSchema-instance" xsi:type="dcterms:W3CDTF">2026-10-05T16:31:19Z</dcterms:modified>
</cp:coreProperties>
</file>